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FRANCEAGRIMER\ENTITE\SERVICES\ENTREPRISES et MARCHES\ENTREPRISES\_COMMUN\PLAN DE RELANCE 2020\AAP Abattoirs\Dossier à déposer\"/>
    </mc:Choice>
  </mc:AlternateContent>
  <bookViews>
    <workbookView xWindow="0" yWindow="0" windowWidth="10215" windowHeight="7230" tabRatio="831"/>
  </bookViews>
  <sheets>
    <sheet name="CHECK LIST" sheetId="1" r:id="rId1"/>
    <sheet name="FICHE 1 - Dépenses du projet" sheetId="14" r:id="rId2"/>
    <sheet name="FICHE 2 - Indicateurs" sheetId="2" r:id="rId3"/>
    <sheet name="FICHE 3 - Activités Site Projet" sheetId="5" r:id="rId4"/>
    <sheet name="FICHE 4 - Sites de production" sheetId="15" r:id="rId5"/>
    <sheet name="FICHE 5 - Taille entreprise" sheetId="8" r:id="rId6"/>
    <sheet name="FICHE 6 - Situation financière" sheetId="10" r:id="rId7"/>
    <sheet name="FICHE 7 - Plan d'affaires" sheetId="9" r:id="rId8"/>
    <sheet name="FICHE 8 - Plan de financement" sheetId="12" r:id="rId9"/>
    <sheet name="Listes" sheetId="3" r:id="rId10"/>
  </sheets>
  <definedNames>
    <definedName name="Filières">Listes!$B$2:$B$13</definedName>
    <definedName name="type_formation">Listes!$A$2:$A$3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0" l="1"/>
  <c r="H26" i="12" l="1"/>
  <c r="G26" i="12"/>
  <c r="F26" i="12"/>
  <c r="E26" i="12"/>
  <c r="I26" i="12" s="1"/>
  <c r="I28" i="12"/>
  <c r="I29" i="12"/>
  <c r="I30" i="12"/>
  <c r="I31" i="12"/>
  <c r="I27" i="12"/>
  <c r="I24" i="12"/>
  <c r="I25" i="12"/>
  <c r="E45" i="9" l="1"/>
  <c r="I86" i="14" l="1"/>
  <c r="D39" i="5"/>
  <c r="E39" i="5" s="1"/>
  <c r="G39" i="5"/>
  <c r="F39" i="5"/>
  <c r="C39" i="5" l="1"/>
  <c r="C56" i="5" l="1"/>
  <c r="C59" i="5"/>
  <c r="C62" i="5"/>
  <c r="G41" i="5"/>
  <c r="G44" i="5"/>
  <c r="G47" i="5"/>
  <c r="G50" i="5"/>
  <c r="G53" i="5"/>
  <c r="G56" i="5"/>
  <c r="G59" i="5"/>
  <c r="G62" i="5"/>
  <c r="C71" i="5"/>
  <c r="C70" i="5" s="1"/>
  <c r="G66" i="5" l="1"/>
  <c r="F39" i="12"/>
  <c r="G39" i="12"/>
  <c r="H39" i="12"/>
  <c r="E39" i="12"/>
  <c r="F23" i="12"/>
  <c r="E23" i="12"/>
  <c r="E8" i="12"/>
  <c r="E20" i="12"/>
  <c r="K17" i="9" l="1"/>
  <c r="E17" i="9"/>
  <c r="E35" i="9" l="1"/>
  <c r="H18" i="14" l="1"/>
  <c r="H59" i="14" l="1"/>
  <c r="C93" i="14" s="1"/>
  <c r="E93" i="14" s="1"/>
  <c r="H58" i="14"/>
  <c r="C92" i="14" s="1"/>
  <c r="E92" i="14" s="1"/>
  <c r="H67" i="14"/>
  <c r="K40" i="9"/>
  <c r="J40" i="9"/>
  <c r="K19" i="9"/>
  <c r="K21" i="9" s="1"/>
  <c r="K32" i="9"/>
  <c r="K33" i="9"/>
  <c r="K34" i="9" s="1"/>
  <c r="K45" i="9" s="1"/>
  <c r="K62" i="9" s="1"/>
  <c r="K35" i="9"/>
  <c r="K42" i="9"/>
  <c r="K51" i="9"/>
  <c r="K54" i="9"/>
  <c r="K55" i="9" s="1"/>
  <c r="K58" i="9" s="1"/>
  <c r="J51" i="9"/>
  <c r="F42" i="9"/>
  <c r="G42" i="9"/>
  <c r="H42" i="9"/>
  <c r="I42" i="9"/>
  <c r="J42" i="9"/>
  <c r="E42" i="9"/>
  <c r="H83" i="14" l="1"/>
  <c r="H75" i="14"/>
  <c r="H50" i="14"/>
  <c r="H42" i="14"/>
  <c r="H34" i="14"/>
  <c r="H26" i="14"/>
  <c r="H86" i="14" l="1"/>
  <c r="I12" i="12"/>
  <c r="I41" i="8"/>
  <c r="J41" i="8" s="1"/>
  <c r="K41" i="8" s="1"/>
  <c r="I34" i="12"/>
  <c r="G8" i="12"/>
  <c r="I33" i="12"/>
  <c r="I32" i="12"/>
  <c r="H22" i="12"/>
  <c r="G22" i="12"/>
  <c r="F22" i="12"/>
  <c r="E22" i="12"/>
  <c r="I19" i="12"/>
  <c r="I18" i="12"/>
  <c r="I17" i="12"/>
  <c r="H16" i="12"/>
  <c r="G16" i="12"/>
  <c r="F16" i="12"/>
  <c r="E16" i="12"/>
  <c r="I15" i="12"/>
  <c r="I14" i="12"/>
  <c r="I13" i="12"/>
  <c r="I11" i="12"/>
  <c r="I10" i="12"/>
  <c r="H9" i="12"/>
  <c r="G9" i="12"/>
  <c r="F9" i="12"/>
  <c r="E9" i="12"/>
  <c r="H87" i="14" l="1"/>
  <c r="C91" i="14" s="1"/>
  <c r="E91" i="14" s="1"/>
  <c r="E94" i="14" s="1"/>
  <c r="L41" i="8"/>
  <c r="M41" i="8"/>
  <c r="G20" i="12"/>
  <c r="I9" i="12"/>
  <c r="F20" i="12"/>
  <c r="F8" i="12"/>
  <c r="H8" i="12"/>
  <c r="H20" i="12"/>
  <c r="H35" i="12"/>
  <c r="I35" i="12"/>
  <c r="H23" i="12"/>
  <c r="I16" i="12"/>
  <c r="I20" i="12" s="1"/>
  <c r="G23" i="12"/>
  <c r="F35" i="12"/>
  <c r="F37" i="12" s="1"/>
  <c r="I37" i="12" l="1"/>
  <c r="H37" i="12"/>
  <c r="E35" i="12"/>
  <c r="E37" i="12" s="1"/>
  <c r="G35" i="12"/>
  <c r="G37" i="12" s="1"/>
  <c r="A25" i="2" l="1"/>
  <c r="C26" i="2"/>
  <c r="D26" i="2"/>
  <c r="A24" i="2"/>
  <c r="A23" i="2"/>
  <c r="A22" i="2"/>
  <c r="B26" i="2"/>
  <c r="D70" i="5" l="1"/>
  <c r="E70" i="5"/>
  <c r="F70" i="5"/>
  <c r="G70" i="5"/>
  <c r="I21" i="8" l="1"/>
  <c r="F27" i="10"/>
  <c r="B28" i="10" s="1"/>
  <c r="E54" i="9"/>
  <c r="I40" i="9"/>
  <c r="H40" i="9"/>
  <c r="G40" i="9"/>
  <c r="F40" i="9"/>
  <c r="E40" i="9"/>
  <c r="J35" i="9"/>
  <c r="I35" i="9"/>
  <c r="H35" i="9"/>
  <c r="G35" i="9"/>
  <c r="F35" i="9"/>
  <c r="J33" i="9"/>
  <c r="I33" i="9"/>
  <c r="H33" i="9"/>
  <c r="G33" i="9"/>
  <c r="F33" i="9"/>
  <c r="E33" i="9"/>
  <c r="J32" i="9"/>
  <c r="J34" i="9" s="1"/>
  <c r="J17" i="9"/>
  <c r="J19" i="9" s="1"/>
  <c r="J21" i="9" s="1"/>
  <c r="I17" i="9"/>
  <c r="I19" i="9" s="1"/>
  <c r="I21" i="9" s="1"/>
  <c r="I25" i="9" s="1"/>
  <c r="I51" i="9" s="1"/>
  <c r="H17" i="9"/>
  <c r="H19" i="9" s="1"/>
  <c r="H21" i="9" s="1"/>
  <c r="H25" i="9" s="1"/>
  <c r="H51" i="9" s="1"/>
  <c r="G17" i="9"/>
  <c r="G19" i="9" s="1"/>
  <c r="G21" i="9" s="1"/>
  <c r="G25" i="9" s="1"/>
  <c r="G51" i="9" s="1"/>
  <c r="F17" i="9"/>
  <c r="F19" i="9" s="1"/>
  <c r="F21" i="9" s="1"/>
  <c r="F25" i="9" s="1"/>
  <c r="F51" i="9" s="1"/>
  <c r="E19" i="9"/>
  <c r="E21" i="9" s="1"/>
  <c r="E25" i="9" s="1"/>
  <c r="F14" i="9"/>
  <c r="G14" i="9" s="1"/>
  <c r="H14" i="9" s="1"/>
  <c r="I14" i="9" s="1"/>
  <c r="J14" i="9" s="1"/>
  <c r="K14" i="9" s="1"/>
  <c r="F12" i="9"/>
  <c r="G12" i="9" s="1"/>
  <c r="H12" i="9" s="1"/>
  <c r="I12" i="9" s="1"/>
  <c r="J12" i="9" s="1"/>
  <c r="K12" i="9" s="1"/>
  <c r="K63" i="9" s="1"/>
  <c r="I56" i="8"/>
  <c r="J56" i="8" s="1"/>
  <c r="M56" i="8" s="1"/>
  <c r="I55" i="8"/>
  <c r="J55" i="8" s="1"/>
  <c r="I54" i="8"/>
  <c r="J54" i="8" s="1"/>
  <c r="M54" i="8" s="1"/>
  <c r="I53" i="8"/>
  <c r="J53" i="8" s="1"/>
  <c r="I52" i="8"/>
  <c r="J52" i="8" s="1"/>
  <c r="M52" i="8" s="1"/>
  <c r="I42" i="8"/>
  <c r="J42" i="8" s="1"/>
  <c r="I40" i="8"/>
  <c r="J40" i="8" s="1"/>
  <c r="I39" i="8"/>
  <c r="J39" i="8" s="1"/>
  <c r="M39" i="8" s="1"/>
  <c r="I38" i="8"/>
  <c r="J38" i="8" s="1"/>
  <c r="I37" i="8"/>
  <c r="J37" i="8" s="1"/>
  <c r="M37" i="8" s="1"/>
  <c r="I36" i="8"/>
  <c r="J36" i="8" s="1"/>
  <c r="E51" i="9" l="1"/>
  <c r="E32" i="9"/>
  <c r="E55" i="9"/>
  <c r="E58" i="9" s="1"/>
  <c r="E34" i="9"/>
  <c r="E62" i="9" s="1"/>
  <c r="J45" i="9"/>
  <c r="J62" i="9" s="1"/>
  <c r="J63" i="9" s="1"/>
  <c r="G54" i="9"/>
  <c r="G55" i="9" s="1"/>
  <c r="G58" i="9" s="1"/>
  <c r="I54" i="9"/>
  <c r="I55" i="9" s="1"/>
  <c r="I58" i="9" s="1"/>
  <c r="F32" i="9"/>
  <c r="F34" i="9" s="1"/>
  <c r="F45" i="9" s="1"/>
  <c r="F62" i="9" s="1"/>
  <c r="F63" i="9" s="1"/>
  <c r="H32" i="9"/>
  <c r="H34" i="9" s="1"/>
  <c r="H45" i="9" s="1"/>
  <c r="H62" i="9" s="1"/>
  <c r="H63" i="9" s="1"/>
  <c r="G32" i="9"/>
  <c r="G34" i="9" s="1"/>
  <c r="G45" i="9" s="1"/>
  <c r="G62" i="9" s="1"/>
  <c r="G63" i="9" s="1"/>
  <c r="I32" i="9"/>
  <c r="I34" i="9" s="1"/>
  <c r="I45" i="9" s="1"/>
  <c r="I62" i="9" s="1"/>
  <c r="I63" i="9" s="1"/>
  <c r="J54" i="9"/>
  <c r="J55" i="9" s="1"/>
  <c r="J58" i="9" s="1"/>
  <c r="L38" i="8"/>
  <c r="M38" i="8"/>
  <c r="K38" i="8"/>
  <c r="L42" i="8"/>
  <c r="M42" i="8"/>
  <c r="K42" i="8"/>
  <c r="L55" i="8"/>
  <c r="M55" i="8"/>
  <c r="F60" i="8" s="1"/>
  <c r="K55" i="8"/>
  <c r="L36" i="8"/>
  <c r="M36" i="8"/>
  <c r="K36" i="8"/>
  <c r="L40" i="8"/>
  <c r="M40" i="8"/>
  <c r="K40" i="8"/>
  <c r="L53" i="8"/>
  <c r="M53" i="8"/>
  <c r="K53" i="8"/>
  <c r="L37" i="8"/>
  <c r="L39" i="8"/>
  <c r="L52" i="8"/>
  <c r="L54" i="8"/>
  <c r="L56" i="8"/>
  <c r="K37" i="8"/>
  <c r="K39" i="8"/>
  <c r="K52" i="8"/>
  <c r="K54" i="8"/>
  <c r="K56" i="8"/>
  <c r="E63" i="9" l="1"/>
  <c r="E66" i="9" s="1"/>
  <c r="E68" i="9"/>
  <c r="E64" i="9"/>
  <c r="F64" i="9" s="1"/>
  <c r="G64" i="9" s="1"/>
  <c r="H64" i="9" s="1"/>
  <c r="I64" i="9" s="1"/>
  <c r="J64" i="9" s="1"/>
  <c r="K64" i="9" s="1"/>
  <c r="H54" i="9"/>
  <c r="H55" i="9" s="1"/>
  <c r="H58" i="9" s="1"/>
  <c r="F54" i="9"/>
  <c r="F55" i="9" s="1"/>
  <c r="F58" i="9" s="1"/>
  <c r="D60" i="8"/>
  <c r="E60" i="8"/>
  <c r="E66" i="8"/>
  <c r="E67" i="8"/>
  <c r="E68" i="8"/>
  <c r="I67" i="8" l="1"/>
  <c r="F13" i="10" s="1"/>
  <c r="E65" i="9"/>
  <c r="F65" i="9" s="1"/>
  <c r="G65" i="9" s="1"/>
  <c r="H65" i="9" s="1"/>
  <c r="I65" i="9" s="1"/>
  <c r="J65" i="9" s="1"/>
  <c r="K65" i="9" s="1"/>
  <c r="I13" i="10" l="1"/>
  <c r="A8" i="3"/>
  <c r="A7" i="3"/>
  <c r="A6" i="3"/>
  <c r="F62" i="5"/>
  <c r="E62" i="5"/>
  <c r="D62" i="5"/>
  <c r="F59" i="5"/>
  <c r="E59" i="5"/>
  <c r="D59" i="5"/>
  <c r="F56" i="5"/>
  <c r="E56" i="5"/>
  <c r="D56" i="5"/>
  <c r="F53" i="5"/>
  <c r="E53" i="5"/>
  <c r="D53" i="5"/>
  <c r="C53" i="5"/>
  <c r="F50" i="5"/>
  <c r="E50" i="5"/>
  <c r="D50" i="5"/>
  <c r="C50" i="5"/>
  <c r="F47" i="5"/>
  <c r="E47" i="5"/>
  <c r="D47" i="5"/>
  <c r="C47" i="5"/>
  <c r="F44" i="5"/>
  <c r="E44" i="5"/>
  <c r="D44" i="5"/>
  <c r="C44" i="5"/>
  <c r="F41" i="5"/>
  <c r="F66" i="5" s="1"/>
  <c r="E41" i="5"/>
  <c r="D41" i="5"/>
  <c r="D66" i="5" s="1"/>
  <c r="C41" i="5"/>
  <c r="E66" i="5" l="1"/>
  <c r="C66" i="5"/>
  <c r="C75" i="5" s="1"/>
  <c r="D75" i="5"/>
  <c r="F75" i="5"/>
  <c r="E75" i="5"/>
  <c r="G75" i="5"/>
</calcChain>
</file>

<file path=xl/sharedStrings.xml><?xml version="1.0" encoding="utf-8"?>
<sst xmlns="http://schemas.openxmlformats.org/spreadsheetml/2006/main" count="573" uniqueCount="400">
  <si>
    <t xml:space="preserve">Plan de financement </t>
  </si>
  <si>
    <t>Fiche 8</t>
  </si>
  <si>
    <t xml:space="preserve">Plan d'affaires </t>
  </si>
  <si>
    <t>Fiche 7</t>
  </si>
  <si>
    <t>Fiche 6</t>
  </si>
  <si>
    <t>Fiche 4</t>
  </si>
  <si>
    <t>Fiche 3</t>
  </si>
  <si>
    <t>Fiche 1</t>
  </si>
  <si>
    <r>
      <t xml:space="preserve">Fiches PROJET </t>
    </r>
    <r>
      <rPr>
        <sz val="11"/>
        <color theme="1"/>
        <rFont val="Calibri"/>
        <family val="2"/>
        <scheme val="minor"/>
      </rPr>
      <t>(à remplir par le(s) porteur(s) du projet)</t>
    </r>
  </si>
  <si>
    <t>CHECK LIST</t>
  </si>
  <si>
    <t>Ces fiches complètent le DOSSIER LITTERAIRE</t>
  </si>
  <si>
    <t xml:space="preserve">      </t>
  </si>
  <si>
    <t xml:space="preserve">  </t>
  </si>
  <si>
    <t>LE PLAN DE RELANCE</t>
  </si>
  <si>
    <t>Plan de modernisation des abattoirs</t>
  </si>
  <si>
    <t>Descriptif des dépenses du projet</t>
  </si>
  <si>
    <t>! Uniquement si le projet est &gt; 500K€</t>
  </si>
  <si>
    <t>N-1</t>
  </si>
  <si>
    <t>J</t>
  </si>
  <si>
    <t xml:space="preserve">Période considérée* </t>
  </si>
  <si>
    <t>Civile</t>
  </si>
  <si>
    <t>Comptable</t>
  </si>
  <si>
    <t>* Préciser si l'activité est décrite par année civile ou année comptable si différente</t>
  </si>
  <si>
    <t>Année N = Année en cours</t>
  </si>
  <si>
    <t>Unité</t>
  </si>
  <si>
    <t>Activité réelle</t>
  </si>
  <si>
    <t>Année</t>
  </si>
  <si>
    <t>en cours</t>
  </si>
  <si>
    <t>N+1</t>
  </si>
  <si>
    <t>N+2</t>
  </si>
  <si>
    <t>APPROVISIONNEMENTS</t>
  </si>
  <si>
    <t>Gros bovins</t>
  </si>
  <si>
    <t>Abattage</t>
  </si>
  <si>
    <t>Achats forains</t>
  </si>
  <si>
    <t>Veaux</t>
  </si>
  <si>
    <t>Ovins</t>
  </si>
  <si>
    <t>Porcs</t>
  </si>
  <si>
    <t>Volailles de chair</t>
  </si>
  <si>
    <t>Palmipèdes à foie gras</t>
  </si>
  <si>
    <t>Lapins</t>
  </si>
  <si>
    <t>Autres</t>
  </si>
  <si>
    <t>+ Ajouter des lignes si necessaire</t>
  </si>
  <si>
    <t>TOTAL</t>
  </si>
  <si>
    <t xml:space="preserve">dont import </t>
  </si>
  <si>
    <t>PRODUITS FABRIQUES</t>
  </si>
  <si>
    <t>PRODUIT DE L'ATELIER DE DECOUPE</t>
  </si>
  <si>
    <t>TEC</t>
  </si>
  <si>
    <t>Découpe secondaire (muscles désossés, semi-parés, PAD, minerai…)</t>
  </si>
  <si>
    <t>Produit destinés à la transformation</t>
  </si>
  <si>
    <t>Contrôle de cohérence</t>
  </si>
  <si>
    <t>Renseignements sur le propriétaire exploitant ou la société d’exploitation de l'équipement</t>
  </si>
  <si>
    <t xml:space="preserve">Nom - Raison sociale </t>
  </si>
  <si>
    <t>N° Siret</t>
  </si>
  <si>
    <t>Forme juridique</t>
  </si>
  <si>
    <t>Statut (prestataire de service / privé)</t>
  </si>
  <si>
    <t>Mode de gestion (directe, DSP, convention, régie, location)</t>
  </si>
  <si>
    <t>Rythme de travail</t>
  </si>
  <si>
    <t>N° d’agrément sanitaire</t>
  </si>
  <si>
    <t>Régime ICPE</t>
  </si>
  <si>
    <t>Numéro ICPE</t>
  </si>
  <si>
    <t>Capacité ICPE</t>
  </si>
  <si>
    <t xml:space="preserve">Volumes abattus dans l’outil en TEC </t>
  </si>
  <si>
    <t>Raison sociale des Usagers de l'équipement</t>
  </si>
  <si>
    <t>N° Siren</t>
  </si>
  <si>
    <t>Exercice</t>
  </si>
  <si>
    <t>N</t>
  </si>
  <si>
    <t xml:space="preserve">        OUI</t>
  </si>
  <si>
    <t xml:space="preserve">→ Veuillez remplir uniquement la partie 1 : Entreprise autonome </t>
  </si>
  <si>
    <t xml:space="preserve">        NON</t>
  </si>
  <si>
    <t xml:space="preserve">→ Veuillez remplir uniquement la partie 2 : Entreprise non autonome </t>
  </si>
  <si>
    <t>PARTIE 1 : ENTREPRISE DE TYPE ENTREPRISE AUTONOME</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</si>
  <si>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</si>
  <si>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</si>
  <si>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</si>
  <si>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</si>
  <si>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</si>
  <si>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</si>
  <si>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</si>
  <si>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Dans la suite,  les entreprises en lien avec l'ENTREPRISE du fait de participations sont appelées EPL.</t>
  </si>
  <si>
    <t>2.1 Données concernant l'ENTREPRISE</t>
  </si>
  <si>
    <t>Tableau A</t>
  </si>
  <si>
    <t xml:space="preserve">Effectif (ETP) </t>
  </si>
  <si>
    <t xml:space="preserve">CA (k€) </t>
  </si>
  <si>
    <t>Total bilan (k€)</t>
  </si>
  <si>
    <t xml:space="preserve">Exercice </t>
  </si>
  <si>
    <t>PORTEUR</t>
  </si>
  <si>
    <t>2.2 Données concernant les entreprises EPL avec lesquelles l'ENTREPRISE entretient des relations directes</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</si>
  <si>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</si>
  <si>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 xml:space="preserve">Données pour la consolidation </t>
  </si>
  <si>
    <t>Tableau B</t>
  </si>
  <si>
    <t xml:space="preserve">Raison sociale </t>
  </si>
  <si>
    <t>Effectif (ETP)</t>
  </si>
  <si>
    <t>Participation en capital (%)</t>
  </si>
  <si>
    <t>Part droits de vote (%)</t>
  </si>
  <si>
    <t xml:space="preserve">Type de lien </t>
  </si>
  <si>
    <t>% consolidation*</t>
  </si>
  <si>
    <t>EPL1</t>
  </si>
  <si>
    <t>EPL2</t>
  </si>
  <si>
    <t>EPL3</t>
  </si>
  <si>
    <t>EPL4</t>
  </si>
  <si>
    <t>EPL5</t>
  </si>
  <si>
    <t>…</t>
  </si>
  <si>
    <t>EPLi</t>
  </si>
  <si>
    <t>(calculs automatiques)</t>
  </si>
  <si>
    <t xml:space="preserve">*Calcul du pourcentage : Si l'ENTREPRISE et l'EPL sont liées,  le pourcentage retenu est de 100 %. Si l'ENTREPRISE et l'EPL sont partenaires,  la participation maximale (capital social ou droit de votes)  entre les deux entreprises est prise en compte. </t>
  </si>
  <si>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</si>
  <si>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</si>
  <si>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</si>
  <si>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</si>
  <si>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</si>
  <si>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</si>
  <si>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</si>
  <si>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</si>
  <si>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</si>
  <si>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(à reporter par l'ENTREPRISE dans la ligne de l'EPL correspondant du Tableau B)</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</si>
  <si>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</si>
  <si>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</si>
  <si>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</si>
  <si>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</si>
  <si>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Rappel: selon l'Annexe 1 de la recommandation 2014/651/CE de la Commission concernant la définition des PME,  une entreprise est autonome si: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</si>
  <si>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r>
      <t>Aide : Cette fiche détaille les éléments du plan d'affaire du projet. Elle comprend notamment :
- le détail du calcul des flux d'autofinancement générés par le projet
- le détail des immoblisation prévues dans le projet</t>
    </r>
    <r>
      <rPr>
        <b/>
        <sz val="11"/>
        <color rgb="FFC00000"/>
        <rFont val="Arial"/>
        <family val="2"/>
      </rPr>
      <t xml:space="preserve">
</t>
    </r>
    <r>
      <rPr>
        <i/>
        <sz val="11"/>
        <color rgb="FFC00000"/>
        <rFont val="Arial"/>
        <family val="2"/>
      </rPr>
      <t xml:space="preserve">
</t>
    </r>
  </si>
  <si>
    <t>Date de fin d'exercice comptable</t>
  </si>
  <si>
    <t>Année en cours</t>
  </si>
  <si>
    <t>Les données financières doivent être renseignées en K€</t>
  </si>
  <si>
    <t>FLUX ECONOMIQUES DU PROJET (en K€)</t>
  </si>
  <si>
    <t>N+3</t>
  </si>
  <si>
    <t>N+4</t>
  </si>
  <si>
    <t>N+5</t>
  </si>
  <si>
    <t>N+6</t>
  </si>
  <si>
    <t>CHIFFRE D'AFFAIRES DU PROJET (HT)</t>
  </si>
  <si>
    <t>+</t>
  </si>
  <si>
    <t>Production immobilisée et stockée</t>
  </si>
  <si>
    <t>PRODUCTION</t>
  </si>
  <si>
    <t>=</t>
  </si>
  <si>
    <t>Achat de MP et march yc var. Stocks</t>
  </si>
  <si>
    <t>-</t>
  </si>
  <si>
    <t>MARGE BRUTE</t>
  </si>
  <si>
    <t>Autres achats et charges externes</t>
  </si>
  <si>
    <t>VALEUR AJOUTEE</t>
  </si>
  <si>
    <t>Impôts et taxes</t>
  </si>
  <si>
    <t>Charges de personnel</t>
  </si>
  <si>
    <t>EBE</t>
  </si>
  <si>
    <t>Participation des salariés</t>
  </si>
  <si>
    <t>Charges exceptionnelles (sauf dotations et cessions)</t>
  </si>
  <si>
    <t>Produits exceptionnels (sauf reprises, subv. et cessions)</t>
  </si>
  <si>
    <t>Transfert de charge d'exploitation</t>
  </si>
  <si>
    <t>Autres produits</t>
  </si>
  <si>
    <t>Autres charges d'exploitation</t>
  </si>
  <si>
    <t>EBITDA</t>
  </si>
  <si>
    <t>Impôts sur les bénéfices</t>
  </si>
  <si>
    <t>FLUX D'AUTOFINANCEMENT</t>
  </si>
  <si>
    <t>CAPEX (en K€)</t>
  </si>
  <si>
    <t>Acquisition d'immobilisation</t>
  </si>
  <si>
    <t>Cession d'immobilisation</t>
  </si>
  <si>
    <t>Valeur résiduelle</t>
  </si>
  <si>
    <t xml:space="preserve"> B.F.R. LIE AU PROJET (En K€)</t>
  </si>
  <si>
    <t>VARIATION  B.F.R. LIEE AU PROJET (En K€)</t>
  </si>
  <si>
    <t>Versement subvention</t>
  </si>
  <si>
    <t>FLUX ECONOMIQUES (en K€) (FREE CASH FLOW)</t>
  </si>
  <si>
    <t>Dotation aux amortissements (a)</t>
  </si>
  <si>
    <t>Reprise / Amort   (c)</t>
  </si>
  <si>
    <t>Reprise / Prov.   (d)</t>
  </si>
  <si>
    <t>RÉSULTAT D’EXPLOITATION</t>
  </si>
  <si>
    <t>Produits financiers</t>
  </si>
  <si>
    <t>Charges financières</t>
  </si>
  <si>
    <t>RESULTAT FINANCIER</t>
  </si>
  <si>
    <t>RÉSULTAT COURANT AVANT IMPOTS</t>
  </si>
  <si>
    <t>RESULTAT EXCEPTIONNEL</t>
  </si>
  <si>
    <t>RÉSULTAT DE L’EXERCICE (i)</t>
  </si>
  <si>
    <t>Taux d'actualisation</t>
  </si>
  <si>
    <t xml:space="preserve"> </t>
  </si>
  <si>
    <t>FREE CASH FLOW</t>
  </si>
  <si>
    <t>FREE CASH FLOW ACTUALISE</t>
  </si>
  <si>
    <t>FREE CASH FLOW CUMULE</t>
  </si>
  <si>
    <t>FREE CASH FLOW ACTUALISE CUMULE (VAN)</t>
  </si>
  <si>
    <t>Valeur Actualisée Nette</t>
  </si>
  <si>
    <t>Taux de Rentabilité interne</t>
  </si>
  <si>
    <t>Catégorisationde l'entreprise dans le cas où elle est une entreprise autonome ou appartient à un groupe avec des comptes consolidés</t>
  </si>
  <si>
    <t>consolidés</t>
  </si>
  <si>
    <t>L'entreprise est-elle considérée "en difficulté" au regard de la réglementation Européenne ?
(réglement UE 651/2014 de la Commission du 17 Juin 2014)</t>
  </si>
  <si>
    <t>*Uniquement pour les entreprises de plus de 3 ans à la date d'immatriculation.</t>
  </si>
  <si>
    <t>Date du dernier bilan :</t>
  </si>
  <si>
    <t>à saisir</t>
  </si>
  <si>
    <t>LIGNE DU BILAN</t>
  </si>
  <si>
    <t>MONTANTS EN  EUROS</t>
  </si>
  <si>
    <t>Capital social</t>
  </si>
  <si>
    <t>DA</t>
  </si>
  <si>
    <t>Prime d'émission</t>
  </si>
  <si>
    <t>DB</t>
  </si>
  <si>
    <t>Réserve légale</t>
  </si>
  <si>
    <t>DD</t>
  </si>
  <si>
    <t>Réserves statutaires</t>
  </si>
  <si>
    <t>DE</t>
  </si>
  <si>
    <t>Réserves réglementées</t>
  </si>
  <si>
    <t>DF</t>
  </si>
  <si>
    <t>Autres réserves</t>
  </si>
  <si>
    <t>DG</t>
  </si>
  <si>
    <t>Report à nouveau</t>
  </si>
  <si>
    <t>DH</t>
  </si>
  <si>
    <t>Résultat de l'exercice</t>
  </si>
  <si>
    <t>DI</t>
  </si>
  <si>
    <t>TOTAL :</t>
  </si>
  <si>
    <t>OU</t>
  </si>
  <si>
    <t>TABLEAU PME</t>
  </si>
  <si>
    <t>TABLEAU GE</t>
  </si>
  <si>
    <t>Montant des emprunts</t>
  </si>
  <si>
    <t>Capitaux propres</t>
  </si>
  <si>
    <t>DL</t>
  </si>
  <si>
    <t>Veuilez compléter l'un ou l'autre des tableaux en fonction du résultat ci-dessus</t>
  </si>
  <si>
    <t xml:space="preserve">EBITDA </t>
  </si>
  <si>
    <t>Calcul à faire : FL - FS - FT - FU - FW - FY - FZ</t>
  </si>
  <si>
    <t>Intérêts et charges assimilées</t>
  </si>
  <si>
    <t>GR</t>
  </si>
  <si>
    <t>MONTANTS EN EUROS BILAN N-1</t>
  </si>
  <si>
    <t>MONTANTS EN EUROS BILAN N</t>
  </si>
  <si>
    <t>Fiche 2</t>
  </si>
  <si>
    <t>Indicateurs</t>
  </si>
  <si>
    <t>Site 1</t>
  </si>
  <si>
    <t>Site 2</t>
  </si>
  <si>
    <t>Site 3</t>
  </si>
  <si>
    <t>Site N…</t>
  </si>
  <si>
    <t>Nombre d'ETP du site</t>
  </si>
  <si>
    <t>Nom du site</t>
  </si>
  <si>
    <r>
      <t xml:space="preserve">+ </t>
    </r>
    <r>
      <rPr>
        <i/>
        <sz val="9"/>
        <color rgb="FFC00000"/>
        <rFont val="Arial"/>
        <family val="2"/>
      </rPr>
      <t>Ajouter lignes si sites supplémentaires</t>
    </r>
  </si>
  <si>
    <r>
      <t xml:space="preserve">+ </t>
    </r>
    <r>
      <rPr>
        <i/>
        <sz val="9"/>
        <color rgb="FFC00000"/>
        <rFont val="Arial"/>
        <family val="2"/>
      </rPr>
      <t>Ajouter lignes si sites supplémentaires (vérifier la cohérence des formules)</t>
    </r>
  </si>
  <si>
    <t xml:space="preserve">L' ENTREPRISE est-elle une entreprise autonome? </t>
  </si>
  <si>
    <r>
      <rPr>
        <b/>
        <u/>
        <sz val="8"/>
        <color theme="1"/>
        <rFont val="Arial"/>
        <family val="2"/>
      </rPr>
      <t>Données concernant l'ENTREPRISE</t>
    </r>
    <r>
      <rPr>
        <b/>
        <sz val="8"/>
        <color theme="1"/>
        <rFont val="Arial"/>
        <family val="2"/>
      </rPr>
      <t>:</t>
    </r>
    <r>
      <rPr>
        <sz val="8"/>
        <color theme="1"/>
        <rFont val="Arial"/>
        <family val="2"/>
      </rPr>
      <t xml:space="preserve">                                                                                                                                                                                                                                                                                                                                                                                                                                                                                                         Remplir le tableau suivant avec les données les plus récentes à votre disposition (dernier exercice fiscal clos, en précisant de quelle année il s'agit).  Les données financières doivent être exprimées en </t>
    </r>
    <r>
      <rPr>
        <b/>
        <sz val="8"/>
        <color theme="1"/>
        <rFont val="Arial"/>
        <family val="2"/>
      </rPr>
      <t>k€</t>
    </r>
    <r>
      <rPr>
        <sz val="8"/>
        <color theme="1"/>
        <rFont val="Arial"/>
        <family val="2"/>
      </rPr>
      <t>.                                                                                                                                                                                                                                                      Si vous appartenez à un groupe qui établit des comptes consolidés, renseignez unique ment cette partie avec les données consolidées du groupe</t>
    </r>
  </si>
  <si>
    <r>
      <t xml:space="preserve">AIDE: Cette fiche a pour but de définir la taille de l'entreprise et permet de savoir si cette dernière appartient à la catégorie des petites entreprises et moyennes entreprises (PME) ou grandes entreprises (GE). La taille de l'entreprise est en effet un paramètre utile à la détermination du taux d'aide de la subvention.                                                                                                                                                                                                                              Après avoir avoir pris connaissance de la définition d'une entreprise autonome figurant à la ligne 12,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                                                                     </t>
    </r>
    <r>
      <rPr>
        <b/>
        <u/>
        <sz val="10"/>
        <color rgb="FFC00000"/>
        <rFont val="Arial"/>
        <family val="2"/>
      </rPr>
      <t>PARTIE  1 - l'entreprise est de type entreprise autonome :</t>
    </r>
    <r>
      <rPr>
        <b/>
        <sz val="10"/>
        <color rgb="FFC00000"/>
        <rFont val="Arial"/>
        <family val="2"/>
      </rPr>
      <t xml:space="preserve"> Après avoir renseigné les données le concernant, ll'entreprise identifie la catégorie d'entreprise à laquelle elle appartient en cellule I18.                                                   </t>
    </r>
    <r>
      <rPr>
        <b/>
        <u/>
        <sz val="10"/>
        <color rgb="FFC00000"/>
        <rFont val="Arial"/>
        <family val="2"/>
      </rPr>
      <t>PARTIE 2 - l'entreprise est de type entreprise NON autonome :</t>
    </r>
    <r>
      <rPr>
        <b/>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D57, E57 et F57, et est, le cas échéant, à reporter dans le tableau B. Après avoir renseigné ces tableaux, l'entreprise retrouvera la catégorie d'entreprise à laquelle elle appartient en cellule I64.                                                                                                                                                                                                                                                                                                                                                                                                           </t>
    </r>
  </si>
  <si>
    <t>Si votre entreprise est une Petite ou Moyenne Entreprise : (résultats complétude fiche 4) :</t>
  </si>
  <si>
    <t>Si votre entreprise est une Grande Entreprise  (résultats complétude fiche 4) :</t>
  </si>
  <si>
    <t xml:space="preserve">Catégorisation de l'ENTREPRISE dans le cas où elle n'est pas autonome </t>
  </si>
  <si>
    <t>Activité et information du/des sites concerné(s) par le projet</t>
  </si>
  <si>
    <t>Détermination de la taille de l'entreprise</t>
  </si>
  <si>
    <t>Fiche 5</t>
  </si>
  <si>
    <t>EMPLOIS (en k€)</t>
  </si>
  <si>
    <t>CUMUL</t>
  </si>
  <si>
    <t>Investissements d'exploitation*</t>
  </si>
  <si>
    <t>dont projet d'investissement présenté</t>
  </si>
  <si>
    <t>dont autres investissements de diversification/augmentation capacité…</t>
  </si>
  <si>
    <t>dont investissement de renouvellement</t>
  </si>
  <si>
    <t>Investissements financiers</t>
  </si>
  <si>
    <t xml:space="preserve">     dont participations</t>
  </si>
  <si>
    <t>Rembours. de comptes courants</t>
  </si>
  <si>
    <t>Remboursement DLMT</t>
  </si>
  <si>
    <t xml:space="preserve">     anciennes </t>
  </si>
  <si>
    <t xml:space="preserve">     nouvelles</t>
  </si>
  <si>
    <t>Dividendes (sur résultat n)</t>
  </si>
  <si>
    <t xml:space="preserve">TOTAL emplois </t>
  </si>
  <si>
    <t>RESSOURCES (en k€)</t>
  </si>
  <si>
    <t>Augmentation capital social libéré</t>
  </si>
  <si>
    <t>Apport en compte courant du groupe</t>
  </si>
  <si>
    <t>Hypothèses de subventions d'invt:</t>
  </si>
  <si>
    <t>Région</t>
  </si>
  <si>
    <t>Autes collectiviités</t>
  </si>
  <si>
    <t>FEADER</t>
  </si>
  <si>
    <t>Prix de vente des immobilisations cédées</t>
  </si>
  <si>
    <t>Augmentation DLMT</t>
  </si>
  <si>
    <t>C.A.F.</t>
  </si>
  <si>
    <t xml:space="preserve">TOTAL ressources </t>
  </si>
  <si>
    <t>VARIATION        F.R.</t>
  </si>
  <si>
    <t xml:space="preserve">   correspondant au projet présenté </t>
  </si>
  <si>
    <t xml:space="preserve">   correspondant aux autres investissements</t>
  </si>
  <si>
    <t>FranceAgriMer - Plan de relance</t>
  </si>
  <si>
    <t xml:space="preserve">Une entreprise est considérée en difficulté « lorsqu’il est pratiquement certain, qu’en l’absence d’intervention de l’État, elle sera contrainte de renoncer à son activité à court ou à moyen terme. ». Dans tous les cas, il convient donc de s’assurer, qu’en l’absence de financement par FranceAgriMer, la pérennité de l’entreprise à court ou moyen terme est assurée par ses propres moyens ou via des interventions extérieures privées. Sont notamment considérées comme étant "en difficulté"  :
 - Les entreprises, quelque soit leur taille, concernées par un jugement d’ouverture de procédure collective (sauvegarde, redressement judiciaire, liquidation judiciaire), quels que soient leur âge et  forme juridique,
- les PME agées de plus de 3 ans, dont les associés ont une responsabilité limitée ou illimitée, et dont les pertes cumulées (augmentées des réserves) sont supérieures à la moitié du capital social souscrit (primes d'emissions incluses),                                                                                                                                                                                                                                       - dans le cas d'une entreprise autre qu'une PME, lorsque depuis les deux exercices précédents:
                    1) le ratio emprunts/capitaux propres de l'entreprise est supérieur à 7,5; et
                    2) le ratio de couverture des intérêts de l'entreprise, calculé sur la base de l'EBITDA, est inférieur à 1,0;                                                           </t>
  </si>
  <si>
    <r>
      <t>Aide : Cette fiche détaille</t>
    </r>
    <r>
      <rPr>
        <b/>
        <sz val="10"/>
        <color rgb="FFC00000"/>
        <rFont val="Arial"/>
        <family val="2"/>
      </rPr>
      <t xml:space="preserve"> le plan de financement prévisionnel de l'entreprise </t>
    </r>
    <r>
      <rPr>
        <sz val="10"/>
        <color rgb="FFC00000"/>
        <rFont val="Arial"/>
        <family val="2"/>
      </rPr>
      <t xml:space="preserve">pendant la durée du projet, sous la forme d'un tableau Emplois-Ressources. </t>
    </r>
    <r>
      <rPr>
        <i/>
        <sz val="10"/>
        <color rgb="FFC00000"/>
        <rFont val="Arial"/>
        <family val="2"/>
      </rPr>
      <t xml:space="preserve">
Dans le cas d'un projet collaboratif, </t>
    </r>
    <r>
      <rPr>
        <b/>
        <i/>
        <sz val="10"/>
        <color rgb="FFC00000"/>
        <rFont val="Arial"/>
        <family val="2"/>
      </rPr>
      <t>si les autres partenaires investissent également dans le projet</t>
    </r>
    <r>
      <rPr>
        <i/>
        <sz val="10"/>
        <color rgb="FFC00000"/>
        <rFont val="Arial"/>
        <family val="2"/>
      </rPr>
      <t xml:space="preserve">, cette fiche doit être dupliquée.
</t>
    </r>
  </si>
  <si>
    <t>Toutes les cases vertes se calculent automatiquement</t>
  </si>
  <si>
    <r>
      <rPr>
        <b/>
        <u/>
        <sz val="8"/>
        <color indexed="8"/>
        <rFont val="Arial"/>
        <family val="2"/>
      </rPr>
      <t>Aide au calcul de la consolidation d'une EPL :</t>
    </r>
    <r>
      <rPr>
        <sz val="8"/>
        <color indexed="8"/>
        <rFont val="Arial"/>
        <family val="2"/>
      </rPr>
      <t xml:space="preserve"> Pour déterminer la taille consolidée d'une EPL vous pouvez utiliser cette aide au calcul </t>
    </r>
    <r>
      <rPr>
        <b/>
        <sz val="8"/>
        <color indexed="8"/>
        <rFont val="Arial"/>
        <family val="2"/>
      </rPr>
      <t xml:space="preserve">autant de fois </t>
    </r>
    <r>
      <rPr>
        <sz val="8"/>
        <color indexed="8"/>
        <rFont val="Arial"/>
        <family val="2"/>
      </rPr>
      <t>que vous avez d'EPL.</t>
    </r>
  </si>
  <si>
    <t>Attention : Les données à renseigner ici doivent etre "consolidées" au préalable avec les autres entreprises partenaires ou liées à cette EPL à l'aide du tableau bleu figurant en ligne 46</t>
  </si>
  <si>
    <t>L'ajout de ligne est possible en ligne 40 : clic droitsur la ligne, puis "insertion"</t>
  </si>
  <si>
    <t>LISTE DES DEPENSES RELATIVE AU PROJET</t>
  </si>
  <si>
    <t>1-Terrains</t>
  </si>
  <si>
    <t>Nature des investissements</t>
  </si>
  <si>
    <t>Description</t>
  </si>
  <si>
    <t>Entreprise porteuse de l'investissement</t>
  </si>
  <si>
    <t>Coût total
(€ HT)</t>
  </si>
  <si>
    <t>2-Bâtiments</t>
  </si>
  <si>
    <r>
      <t xml:space="preserve">Electricité, Fluides, Climatisation/froids, Cablage informatique, Sprinklage, Pré-traitement des effluents….
</t>
    </r>
    <r>
      <rPr>
        <u/>
        <sz val="10"/>
        <color theme="0"/>
        <rFont val="Arial"/>
        <family val="2"/>
      </rPr>
      <t/>
    </r>
  </si>
  <si>
    <r>
      <t xml:space="preserve">Process et Matériels des zones d'abattage, découpe….
</t>
    </r>
    <r>
      <rPr>
        <u/>
        <sz val="10"/>
        <color theme="0"/>
        <rFont val="Arial"/>
        <family val="2"/>
      </rPr>
      <t/>
    </r>
  </si>
  <si>
    <t>Fiche 1 - Descriptif des dépenses du projet</t>
  </si>
  <si>
    <t>4 - Matériel-Process</t>
  </si>
  <si>
    <t xml:space="preserve">6 - Formations </t>
  </si>
  <si>
    <t>3 - Equipements</t>
  </si>
  <si>
    <t>Nature des investissements - Autres</t>
  </si>
  <si>
    <t>Nature des investissements - Frais généraux</t>
  </si>
  <si>
    <t xml:space="preserve">Aide : Cette fiche reprend les indicateurs à renseigner obligatoirement pour chaque projet déposé.  </t>
  </si>
  <si>
    <t>Situation financière de l'entreprise</t>
  </si>
  <si>
    <t>Fournisseur</t>
  </si>
  <si>
    <t>ACCOMPAGNEMENT Plan de Relance (K€)</t>
  </si>
  <si>
    <t>Subvention d'exploitation (hors Plan de relance)</t>
  </si>
  <si>
    <t>Nature des investissements - Audit</t>
  </si>
  <si>
    <t>7 - Audit export pays tiers</t>
  </si>
  <si>
    <t>Type de formation</t>
  </si>
  <si>
    <t>Type formation</t>
  </si>
  <si>
    <t>Interne</t>
  </si>
  <si>
    <t>Externe</t>
  </si>
  <si>
    <t>8- Autres (A préciser)</t>
  </si>
  <si>
    <t>9 - Frais généraux</t>
  </si>
  <si>
    <t>T1 +...+ T9 =</t>
  </si>
  <si>
    <r>
      <t xml:space="preserve">Formations des opérateurs et des dirigeants à la protection animale, à la santé et la sécurité au travail et au respect des réglementations sanitaire et environnementale de l’ensemble du personnel. </t>
    </r>
    <r>
      <rPr>
        <b/>
        <sz val="10"/>
        <color theme="0"/>
        <rFont val="Arial"/>
        <family val="2"/>
      </rPr>
      <t xml:space="preserve">Pour les formations internes, seul le coût salarial du formateur est éligible. Le temps dédié aux formations sera justifié par une comptabilité analytique. </t>
    </r>
    <r>
      <rPr>
        <sz val="10"/>
        <color theme="0"/>
        <rFont val="Arial"/>
        <family val="2"/>
      </rPr>
      <t xml:space="preserve">
</t>
    </r>
    <r>
      <rPr>
        <b/>
        <u/>
        <sz val="10"/>
        <color theme="0"/>
        <rFont val="Arial"/>
        <family val="2"/>
      </rPr>
      <t xml:space="preserve">Sont notamment exclues </t>
    </r>
    <r>
      <rPr>
        <sz val="10"/>
        <color theme="0"/>
        <rFont val="Arial"/>
        <family val="2"/>
      </rPr>
      <t xml:space="preserve">les formations prévues au titre de la réglementation de l’Union européenne en vigueur, notamment liées au certificat de compétence en protection animale (CCPA)  </t>
    </r>
  </si>
  <si>
    <t>Préciser la nature du poste et la nature des dépenses qui ne trouveraient pas leur place dans les autres postes. Peuvent notamment figurer ici, pour les projets de création de capacités d’abattage innovantes pour la protection animale ou le développement de circuits commerciaux (par exemple abattoirs mobiles) :  les frais engagés pour l’accompagnement à la conception et la rédaction du dossier de demande d’agrément (notamment le plan de maîtrise sanitaire)</t>
  </si>
  <si>
    <r>
      <t xml:space="preserve">Recours à des prestations d'audit privé permettant à l'établissement de tester sa conformité aux exigences sanitaires des pays tiers.                                                                                                                                                                                                                                                                                                                                                                                                                        </t>
    </r>
    <r>
      <rPr>
        <sz val="10"/>
        <color theme="0"/>
        <rFont val="Arial"/>
        <family val="2"/>
      </rPr>
      <t xml:space="preserve">                                                                                                                                                                                                                                                                                                                                                                                                                                                                                                                                                                                                                                                                                                                                                                                                          </t>
    </r>
    <r>
      <rPr>
        <b/>
        <u/>
        <sz val="10"/>
        <color theme="0"/>
        <rFont val="Arial"/>
        <family val="2"/>
      </rPr>
      <t/>
    </r>
  </si>
  <si>
    <t>Commune</t>
  </si>
  <si>
    <t>Filière</t>
  </si>
  <si>
    <t>SIRET Exploitant</t>
  </si>
  <si>
    <t>Capacité</t>
  </si>
  <si>
    <t>% Utilisation</t>
  </si>
  <si>
    <t>Effectif</t>
  </si>
  <si>
    <t>dont CDI</t>
  </si>
  <si>
    <t xml:space="preserve">Fiche 5- Quelle est la taille de l'entreprise au regard de la réglementation européenne? </t>
  </si>
  <si>
    <t>Fiche 6 : Vérification de la situation financière de l'entreprise</t>
  </si>
  <si>
    <t>Fiche 7 - Plan d'affaires du projet</t>
  </si>
  <si>
    <t>Fiche 4 - Sites de production</t>
  </si>
  <si>
    <t>FILIERES AGRICOLES ET AGRALIMENTAIRES</t>
  </si>
  <si>
    <t>Grandes cultures</t>
  </si>
  <si>
    <t>Sucre</t>
  </si>
  <si>
    <t>Lait</t>
  </si>
  <si>
    <t>Viandes de boucherie</t>
  </si>
  <si>
    <t>Volailles et assimilés</t>
  </si>
  <si>
    <t>Pêche et aquaculture</t>
  </si>
  <si>
    <t>Fruits et légumes</t>
  </si>
  <si>
    <t>Horticulture</t>
  </si>
  <si>
    <t>PPAM (Plante médicinale et aromatique)</t>
  </si>
  <si>
    <t>Vin et cidre</t>
  </si>
  <si>
    <t>Autres filières</t>
  </si>
  <si>
    <t>Multifilières</t>
  </si>
  <si>
    <t>Fiche 2 - Indicateurs</t>
  </si>
  <si>
    <t xml:space="preserve">Fiche 3- Informations et activités du site  </t>
  </si>
  <si>
    <t>Sites de production</t>
  </si>
  <si>
    <t xml:space="preserve">                TOTAL 2- Total des dépenses plafonnées : (0,1*T1)+ (T2+...+ T8)+ (MIN T*0,1;T9)=</t>
  </si>
  <si>
    <t xml:space="preserve">                                                                                            TOTAL 1-  Total des dépenses prévues :</t>
  </si>
  <si>
    <r>
      <t xml:space="preserve">Taux d'aide </t>
    </r>
    <r>
      <rPr>
        <sz val="11"/>
        <color rgb="FFFF0000"/>
        <rFont val="Wingdings"/>
        <charset val="2"/>
      </rPr>
      <t></t>
    </r>
  </si>
  <si>
    <t>Préciser l'espèce</t>
  </si>
  <si>
    <t>Total dépenses de formations internes</t>
  </si>
  <si>
    <t>Total dépenses de formations externes</t>
  </si>
  <si>
    <t>Total de l'aide</t>
  </si>
  <si>
    <t>Montant estimatif de l'aide demandée</t>
  </si>
  <si>
    <t xml:space="preserve">Montant total estimatif de l'aide demandée : </t>
  </si>
  <si>
    <r>
      <t xml:space="preserve">Aide : La nature des investissements attendus dans chaque rubrique est précisée ci-dessous. </t>
    </r>
    <r>
      <rPr>
        <b/>
        <sz val="10"/>
        <color rgb="FFC00000"/>
        <rFont val="Arial"/>
        <family val="2"/>
      </rPr>
      <t>Attention</t>
    </r>
    <r>
      <rPr>
        <sz val="10"/>
        <color rgb="FFC00000"/>
        <rFont val="Arial"/>
        <family val="2"/>
      </rPr>
      <t>, cette liste n'est pas exhaustive, pour les dépenses éligibles comme pour les dépenses inéligibles.</t>
    </r>
  </si>
  <si>
    <t>Nature des investissements - Terrains</t>
  </si>
  <si>
    <t>Nature des investissements - Bâtiments</t>
  </si>
  <si>
    <t>Nature des investissements - Equipements</t>
  </si>
  <si>
    <t>Nature des investissements - Matériel-Process</t>
  </si>
  <si>
    <t>Nature des investissements - Formations</t>
  </si>
  <si>
    <t>Nature des investissements - Systèmes de contrôle par vidéo</t>
  </si>
  <si>
    <t>Nom du ou des sites concernés par le projet</t>
  </si>
  <si>
    <t>Nom du site                       
(à renseigner ci-dessous)</t>
  </si>
  <si>
    <t>Tonnage total d'animaux abattus 
(dernier exercice connu)</t>
  </si>
  <si>
    <t>Découpe primaire gros morcx non désoss. (yc quartiers Ovins et Porcs)</t>
  </si>
  <si>
    <t>Carcasses (yc quartiers Gros Bovins et Veaux)</t>
  </si>
  <si>
    <r>
      <rPr>
        <b/>
        <u/>
        <sz val="10"/>
        <color theme="0"/>
        <rFont val="Arial"/>
        <family val="2"/>
      </rPr>
      <t>Sont notamment exclus</t>
    </r>
    <r>
      <rPr>
        <sz val="10"/>
        <color theme="0"/>
        <rFont val="Arial"/>
        <family val="2"/>
      </rPr>
      <t xml:space="preserve"> les audits qui concerneraient l'export vers des pays de l'UE ou des audits réalisés par un organisme public.    </t>
    </r>
  </si>
  <si>
    <t>Dont coût (€ HT)
lié à l'amélioration de la protection animale</t>
  </si>
  <si>
    <r>
      <t xml:space="preserve">Installation de systèmes de contrôle par vidéo dans le cadre du contrôle interne de l’abatteur pour améliorer la protection animale.
</t>
    </r>
    <r>
      <rPr>
        <b/>
        <u/>
        <sz val="10"/>
        <color theme="0"/>
        <rFont val="Arial"/>
        <family val="2"/>
      </rPr>
      <t/>
    </r>
  </si>
  <si>
    <t>Année J = Année de mise en service des investissements réalisés</t>
  </si>
  <si>
    <t>J+1</t>
  </si>
  <si>
    <r>
      <t>Aide : Cette fiche a vocation à lister les sites de production actifs du</t>
    </r>
    <r>
      <rPr>
        <b/>
        <sz val="10"/>
        <color rgb="FFC00000"/>
        <rFont val="Arial"/>
        <family val="2"/>
      </rPr>
      <t xml:space="preserve"> porteur principal. </t>
    </r>
    <r>
      <rPr>
        <sz val="10"/>
        <color rgb="FFC00000"/>
        <rFont val="Arial"/>
        <family val="2"/>
      </rPr>
      <t>Elle permettra de replacer l'équipement concerné par le projet au sein de l'ensemble des infrastructures agricoles et agroalimentaires du porteur. 
- Si le détail des équipements des autres partenaires est pertinent au regard du projet,</t>
    </r>
    <r>
      <rPr>
        <b/>
        <sz val="10"/>
        <color rgb="FFC00000"/>
        <rFont val="Arial"/>
        <family val="2"/>
      </rPr>
      <t xml:space="preserve"> cette fiche doit être dupliquée.</t>
    </r>
    <r>
      <rPr>
        <sz val="10"/>
        <color rgb="FFC00000"/>
        <rFont val="Arial"/>
        <family val="2"/>
      </rPr>
      <t xml:space="preserve">
- En cas d'appartenance à un groupe, lister l'ensemble des sites de production du groupe par entreprise (dupliquer le tableau ou ajouter une colonne entreprise)
- Si le projet présenté est localisé sur un équipement existant, mettre en évidence le site concerné (surlignage jaune ou texte couleur)</t>
    </r>
  </si>
  <si>
    <t>Departement</t>
  </si>
  <si>
    <t>LISTE DES SITES (Outils industriels)</t>
  </si>
  <si>
    <t xml:space="preserve"> Fiche 8 - Plan de financement</t>
  </si>
  <si>
    <t>SOUS - TOTAL</t>
  </si>
  <si>
    <t>N-2</t>
  </si>
  <si>
    <t>Activité prévisionnelle post-projet</t>
  </si>
  <si>
    <t>Nombre prévisionnel de personnel formé  
(dans le cadre du projet)</t>
  </si>
  <si>
    <t>* Investissement en Crédit Bail (éligible ou non)</t>
  </si>
  <si>
    <r>
      <t></t>
    </r>
    <r>
      <rPr>
        <sz val="11"/>
        <color rgb="FFFF0000"/>
        <rFont val="Wingdings"/>
        <charset val="2"/>
      </rPr>
      <t></t>
    </r>
    <r>
      <rPr>
        <sz val="11"/>
        <color rgb="FFFF0000"/>
        <rFont val="Calibri"/>
        <family val="2"/>
        <scheme val="minor"/>
      </rPr>
      <t>Additionner les totaux si plusieurs sites</t>
    </r>
  </si>
  <si>
    <t>Total dépenses HORS POSTE FORMATIONS</t>
  </si>
  <si>
    <t>5 - Installations de systèmes de contrôle par vidéo</t>
  </si>
  <si>
    <r>
      <t xml:space="preserve">
Inscrire le coût total relatif à l'acquisition du terrain.
</t>
    </r>
    <r>
      <rPr>
        <b/>
        <sz val="10"/>
        <color theme="0"/>
        <rFont val="Arial"/>
        <family val="2"/>
      </rPr>
      <t xml:space="preserve">Le coût retenu sera plafonné à 10 % </t>
    </r>
    <r>
      <rPr>
        <sz val="10"/>
        <color theme="0"/>
        <rFont val="Arial"/>
        <family val="2"/>
      </rPr>
      <t xml:space="preserve">du total des coûts admissibles de l'opération concernée.
</t>
    </r>
    <r>
      <rPr>
        <b/>
        <u/>
        <sz val="10"/>
        <color theme="0"/>
        <rFont val="Arial"/>
        <family val="2"/>
      </rPr>
      <t>Sont notamment exclus</t>
    </r>
    <r>
      <rPr>
        <b/>
        <sz val="10"/>
        <color theme="0"/>
        <rFont val="Arial"/>
        <family val="2"/>
      </rPr>
      <t>,</t>
    </r>
    <r>
      <rPr>
        <sz val="10"/>
        <color theme="0"/>
        <rFont val="Arial"/>
        <family val="2"/>
      </rPr>
      <t xml:space="preserve"> les frais notariés relatifs à l'acquisition</t>
    </r>
  </si>
  <si>
    <t xml:space="preserve">Acquisition, construction ou rénovation de biens immobiliers liés au projet. 
Terrassements, VRD, fondations, dallage, toitures, carrelage, locaux sociaux nécéssaires à l'activité industrielle ou résultant d'obligations en matière d'hygiène (vestiaires,sanitaires...)…
</t>
  </si>
  <si>
    <t>Total Terrains (T1)</t>
  </si>
  <si>
    <t>Total Bâtiments (T2)</t>
  </si>
  <si>
    <t>Total Equipements (T3)</t>
  </si>
  <si>
    <t>Total Matériel-Process (T4)</t>
  </si>
  <si>
    <t>Total Installations (T5)</t>
  </si>
  <si>
    <t>Total Audit (T7)</t>
  </si>
  <si>
    <t>Total Autres dépenses (T8)</t>
  </si>
  <si>
    <t>Total Frais généraux (T9)</t>
  </si>
  <si>
    <t>Total Formations (T6)</t>
  </si>
  <si>
    <r>
      <rPr>
        <sz val="11"/>
        <color rgb="FFFF0000"/>
        <rFont val="Calibri"/>
        <family val="2"/>
        <scheme val="minor"/>
      </rPr>
      <t>*</t>
    </r>
    <r>
      <rPr>
        <sz val="11"/>
        <color theme="1"/>
        <rFont val="Calibri"/>
        <family val="2"/>
        <scheme val="minor"/>
      </rPr>
      <t>60 % (PME) / 50 % (grandes entreprises)</t>
    </r>
  </si>
  <si>
    <r>
      <rPr>
        <sz val="11"/>
        <color rgb="FFFF0000"/>
        <rFont val="Calibri"/>
        <family val="2"/>
        <scheme val="minor"/>
      </rPr>
      <t xml:space="preserve">* </t>
    </r>
    <r>
      <rPr>
        <sz val="11"/>
        <color theme="1"/>
        <rFont val="Calibri"/>
        <family val="2"/>
        <scheme val="minor"/>
      </rPr>
      <t>100 % (PME) / 50 % (grandes entreprises)</t>
    </r>
  </si>
  <si>
    <r>
      <rPr>
        <sz val="11"/>
        <color rgb="FFFF0000"/>
        <rFont val="Wingdings"/>
        <charset val="2"/>
      </rPr>
      <t></t>
    </r>
    <r>
      <rPr>
        <sz val="11"/>
        <color theme="1"/>
        <rFont val="Calibri"/>
        <family val="2"/>
        <scheme val="minor"/>
      </rPr>
      <t xml:space="preserve">  Taux d'aide </t>
    </r>
  </si>
  <si>
    <r>
      <t xml:space="preserve">Dépenses </t>
    </r>
    <r>
      <rPr>
        <sz val="11"/>
        <color rgb="FFFF0000"/>
        <rFont val="Wingdings"/>
        <charset val="2"/>
      </rPr>
      <t></t>
    </r>
  </si>
  <si>
    <r>
      <t xml:space="preserve">Frais généraux directement liés au projet :
Honoraires d'architectes, rémunération d'ingénieurs et de consultants, honoraires de conseil sur la durabilité environnementale et économique, ainsi que sur la prise en compte de la protection animale, y compris sous forme de diagnostic préalable, études de faisabilité, mise au point de logiciels informatiques, achats de brevets, de licences, de droits d'auteur et de marques de fabrique, études de faisabilité.
Inscrire le coût total des investissements relatifs aux frais généraux.
</t>
    </r>
    <r>
      <rPr>
        <b/>
        <sz val="10"/>
        <color theme="0"/>
        <rFont val="Arial"/>
        <family val="2"/>
      </rPr>
      <t>Le coût retenu sera plafonné à 10 %</t>
    </r>
    <r>
      <rPr>
        <sz val="10"/>
        <color theme="0"/>
        <rFont val="Arial"/>
        <family val="2"/>
      </rPr>
      <t xml:space="preserve"> du total des coûts éligibles du projet.</t>
    </r>
  </si>
  <si>
    <r>
      <rPr>
        <sz val="11"/>
        <color rgb="FFFF0000"/>
        <rFont val="Calibri"/>
        <family val="2"/>
        <scheme val="minor"/>
      </rPr>
      <t>*</t>
    </r>
    <r>
      <rPr>
        <sz val="11"/>
        <color theme="1"/>
        <rFont val="Calibri"/>
        <family val="2"/>
        <scheme val="minor"/>
      </rPr>
      <t>70 % (projets des régions outremer) / 40 % (autres régions)</t>
    </r>
  </si>
  <si>
    <t>Date de clôture du dernier exercice (N-1)</t>
  </si>
  <si>
    <t>VOLUMES PASSES et PREVISIONNELS du site concerné par le projet</t>
  </si>
  <si>
    <t xml:space="preserve">Principaux usagers si prestation de service (&gt;= 50% des tonnages) </t>
  </si>
  <si>
    <r>
      <t xml:space="preserve">Dotation Prov.  </t>
    </r>
    <r>
      <rPr>
        <b/>
        <i/>
        <sz val="14"/>
        <rFont val="Arial"/>
        <family val="2"/>
      </rPr>
      <t xml:space="preserve">   </t>
    </r>
    <r>
      <rPr>
        <i/>
        <sz val="14"/>
        <rFont val="Arial"/>
        <family val="2"/>
      </rPr>
      <t xml:space="preserve"> (b)</t>
    </r>
  </si>
  <si>
    <t>ANNEXE 2 APPROFONDIE - FICHES PROJET</t>
  </si>
  <si>
    <t>Cellules liste déroulante</t>
  </si>
  <si>
    <t>Cellules calculs automatiques</t>
  </si>
  <si>
    <t>Référence Devis</t>
  </si>
  <si>
    <r>
      <t xml:space="preserve">Aide : Cette fiche a vocation à lister </t>
    </r>
    <r>
      <rPr>
        <b/>
        <sz val="10"/>
        <color rgb="FFC00000"/>
        <rFont val="Arial"/>
        <family val="2"/>
      </rPr>
      <t xml:space="preserve">les investissements relatifs au projet présenté, dont les investissements liés à l'amélioration de la protection animale </t>
    </r>
    <r>
      <rPr>
        <sz val="10"/>
        <color rgb="FFC00000"/>
        <rFont val="Arial"/>
        <family val="2"/>
      </rPr>
      <t xml:space="preserve">à renseigner directement en </t>
    </r>
    <r>
      <rPr>
        <b/>
        <sz val="10"/>
        <color rgb="FFC00000"/>
        <rFont val="Arial"/>
        <family val="2"/>
      </rPr>
      <t>colonne I</t>
    </r>
    <r>
      <rPr>
        <sz val="10"/>
        <color rgb="FFC00000"/>
        <rFont val="Arial"/>
        <family val="2"/>
      </rPr>
      <t xml:space="preserve"> pour chaque poste. Le tableau doit lister la totalité des investissements concernés tout financeur confondu. 
Dans le cas de projets collaboratifs, le partenaire financeur doit être précisé pour chaque poste.
                                                                                                                                                                                                                                                                                                                                                                   En cas d'ajout d' une ligne de dépenses dans un des postes, veuillez vérifier que le calcul automatique du poste concerné prend bien en compte cette nouvelle ligne.
                                                                                                                                                                                                                                                                                                                                                                Une aide au </t>
    </r>
    <r>
      <rPr>
        <b/>
        <sz val="10"/>
        <color rgb="FFC00000"/>
        <rFont val="Arial"/>
        <family val="2"/>
      </rPr>
      <t>calcul estimatif de l'aide</t>
    </r>
    <r>
      <rPr>
        <sz val="10"/>
        <color rgb="FFC00000"/>
        <rFont val="Arial"/>
        <family val="2"/>
      </rPr>
      <t xml:space="preserve"> se situe à la fin de cette annexe. </t>
    </r>
  </si>
  <si>
    <t>Cette pièce obligatoire du dossier de demande présente via des FICHES THEMATIQUES des données relatives au projet, au porteur et au(x) partenaire(s) ; en particulier des informations quantitatives</t>
  </si>
  <si>
    <t>N° SIRET</t>
  </si>
  <si>
    <t>Adresse</t>
  </si>
  <si>
    <r>
      <t xml:space="preserve">Aide : Cette fiche détaille </t>
    </r>
    <r>
      <rPr>
        <b/>
        <sz val="10"/>
        <color rgb="FFC00000"/>
        <rFont val="Arial"/>
        <family val="2"/>
      </rPr>
      <t xml:space="preserve">l'activité de l'établissement concerné par le projet </t>
    </r>
    <r>
      <rPr>
        <sz val="10"/>
        <color rgb="FFC00000"/>
        <rFont val="Arial"/>
        <family val="2"/>
      </rPr>
      <t xml:space="preserve">et donne des informations complémentaires sur ce dernier. </t>
    </r>
    <r>
      <rPr>
        <b/>
        <sz val="10"/>
        <color rgb="FFC00000"/>
        <rFont val="Arial"/>
        <family val="2"/>
      </rPr>
      <t>Attention</t>
    </r>
    <r>
      <rPr>
        <sz val="10"/>
        <color rgb="FFC00000"/>
        <rFont val="Arial"/>
        <family val="2"/>
      </rPr>
      <t xml:space="preserve">, cette fiche contient des données jusqu'à la ligne 91.
Dans le cas d'un projet sur plusieurs sites, </t>
    </r>
    <r>
      <rPr>
        <b/>
        <sz val="10"/>
        <color rgb="FFC00000"/>
        <rFont val="Arial"/>
        <family val="2"/>
      </rPr>
      <t>la fiche est à dupliquer par site.</t>
    </r>
    <r>
      <rPr>
        <sz val="10"/>
        <color rgb="FFC00000"/>
        <rFont val="Arial"/>
        <family val="2"/>
      </rPr>
      <t xml:space="preserve">
</t>
    </r>
  </si>
  <si>
    <t>Type d'outil industriel (ex: abattoir, usine de transformation…)</t>
  </si>
  <si>
    <t>Renseignements sur le propriétaire immobilier (si différent de l'exploitant)</t>
  </si>
  <si>
    <t>EE (Total passif)</t>
  </si>
  <si>
    <t>Comme indiqué dans la décision 2020-65, une entreprise ne devra pas être considérée comme entreprise en difficulté pour bénéficier d'un soutien financier.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</si>
</sst>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 _€_-;\-* #,##0\ _€_-;_-* &quot;-&quot;??\ _€_-;_-@_-"/>
    <numFmt numFmtId="165" formatCode="_-* #,##0.00\ _F_-;\-* #,##0.00\ _F_-;_-* &quot;-&quot;??\ _F_-;_-@_-"/>
    <numFmt numFmtId="166" formatCode="_-* #,##0\ _F_-;\-* #,##0\ _F_-;_-* &quot;-&quot;??\ _F_-;_-@_-"/>
    <numFmt numFmtId="167" formatCode="#,##0\ _€"/>
    <numFmt numFmtId="168" formatCode="#,##0\ &quot;€&quot;"/>
    <numFmt numFmtId="169" formatCode="#,##0.00\ _€"/>
    <numFmt numFmtId="170" formatCode="#,##0.0"/>
  </numFmts>
  <fonts count="120"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b/>
      <sz val="12"/>
      <color theme="1"/>
      <name val="Arial"/>
      <family val="2"/>
    </font>
    <font>
      <sz val="11"/>
      <color theme="1"/>
      <name val="Arial"/>
      <family val="2"/>
    </font>
    <font>
      <b/>
      <sz val="12"/>
      <color rgb="FFC00000"/>
      <name val="Arial"/>
      <family val="2"/>
    </font>
    <font>
      <b/>
      <sz val="6"/>
      <color theme="1"/>
      <name val="Arial"/>
      <family val="2"/>
    </font>
    <font>
      <b/>
      <sz val="18"/>
      <color theme="1"/>
      <name val="Arial"/>
      <family val="2"/>
    </font>
    <font>
      <b/>
      <sz val="5"/>
      <color theme="1"/>
      <name val="Arial"/>
      <family val="2"/>
    </font>
    <font>
      <b/>
      <sz val="14"/>
      <color theme="1"/>
      <name val="Arial"/>
      <family val="2"/>
    </font>
    <font>
      <sz val="11"/>
      <color theme="1"/>
      <name val="Calibri"/>
      <family val="2"/>
      <scheme val="minor"/>
    </font>
    <font>
      <sz val="11"/>
      <color rgb="FFFF0000"/>
      <name val="Calibri"/>
      <family val="2"/>
      <scheme val="minor"/>
    </font>
    <font>
      <b/>
      <sz val="8"/>
      <color theme="1"/>
      <name val="Arial"/>
      <family val="2"/>
    </font>
    <font>
      <b/>
      <sz val="10"/>
      <color theme="1"/>
      <name val="Arial"/>
      <family val="2"/>
    </font>
    <font>
      <sz val="10"/>
      <color theme="1"/>
      <name val="Arial"/>
      <family val="2"/>
    </font>
    <font>
      <sz val="10"/>
      <color rgb="FFC00000"/>
      <name val="Arial"/>
      <family val="2"/>
    </font>
    <font>
      <i/>
      <sz val="10"/>
      <color rgb="FFC00000"/>
      <name val="Arial"/>
      <family val="2"/>
    </font>
    <font>
      <sz val="9"/>
      <color theme="1"/>
      <name val="Calibri"/>
      <family val="2"/>
      <scheme val="minor"/>
    </font>
    <font>
      <sz val="10"/>
      <name val="Arial"/>
      <family val="2"/>
    </font>
    <font>
      <b/>
      <sz val="12"/>
      <color indexed="9"/>
      <name val="Arial"/>
      <family val="2"/>
    </font>
    <font>
      <b/>
      <sz val="10"/>
      <name val="Arial"/>
      <family val="2"/>
    </font>
    <font>
      <b/>
      <i/>
      <sz val="14"/>
      <color rgb="FFC00000"/>
      <name val="Arial"/>
      <family val="2"/>
    </font>
    <font>
      <i/>
      <sz val="9"/>
      <color rgb="FFC00000"/>
      <name val="Arial"/>
      <family val="2"/>
    </font>
    <font>
      <i/>
      <sz val="11"/>
      <color theme="1"/>
      <name val="Calibri"/>
      <family val="2"/>
      <scheme val="minor"/>
    </font>
    <font>
      <b/>
      <sz val="10"/>
      <color rgb="FFC00000"/>
      <name val="Arial"/>
      <family val="2"/>
    </font>
    <font>
      <sz val="7"/>
      <color theme="1"/>
      <name val="Arial"/>
      <family val="2"/>
    </font>
    <font>
      <i/>
      <sz val="7.5"/>
      <name val="Arial"/>
      <family val="2"/>
    </font>
    <font>
      <sz val="11"/>
      <name val="Arial"/>
      <family val="2"/>
    </font>
    <font>
      <sz val="8"/>
      <name val="Arial"/>
      <family val="2"/>
    </font>
    <font>
      <b/>
      <sz val="8"/>
      <name val="Arial"/>
      <family val="2"/>
    </font>
    <font>
      <b/>
      <sz val="8"/>
      <color rgb="FF000000"/>
      <name val="Arial"/>
      <family val="2"/>
    </font>
    <font>
      <sz val="8"/>
      <color rgb="FF000000"/>
      <name val="Arial"/>
      <family val="2"/>
    </font>
    <font>
      <sz val="8"/>
      <color rgb="FFC00000"/>
      <name val="Arial"/>
      <family val="2"/>
    </font>
    <font>
      <b/>
      <sz val="12"/>
      <name val="Arial"/>
      <family val="2"/>
    </font>
    <font>
      <sz val="11"/>
      <color indexed="8"/>
      <name val="Arial"/>
      <family val="2"/>
    </font>
    <font>
      <b/>
      <sz val="11"/>
      <color indexed="8"/>
      <name val="Arial"/>
      <family val="2"/>
    </font>
    <font>
      <b/>
      <sz val="11"/>
      <name val="Arial"/>
      <family val="2"/>
    </font>
    <font>
      <b/>
      <sz val="16"/>
      <color rgb="FF5F5F5F"/>
      <name val="Arial Narrow"/>
      <family val="2"/>
    </font>
    <font>
      <b/>
      <sz val="16"/>
      <color theme="1"/>
      <name val="Arial Narrow"/>
      <family val="2"/>
    </font>
    <font>
      <b/>
      <sz val="16"/>
      <color theme="1"/>
      <name val="Arial"/>
      <family val="2"/>
    </font>
    <font>
      <b/>
      <i/>
      <sz val="10"/>
      <color rgb="FFC00000"/>
      <name val="Arial"/>
      <family val="2"/>
    </font>
    <font>
      <i/>
      <sz val="10"/>
      <color rgb="FFFF0000"/>
      <name val="Arial"/>
      <family val="2"/>
    </font>
    <font>
      <i/>
      <sz val="8"/>
      <color rgb="FFFF0000"/>
      <name val="Arial"/>
      <family val="2"/>
    </font>
    <font>
      <i/>
      <sz val="8"/>
      <color theme="1"/>
      <name val="Arial"/>
      <family val="2"/>
    </font>
    <font>
      <b/>
      <i/>
      <u/>
      <sz val="8"/>
      <color theme="1"/>
      <name val="Arial"/>
      <family val="2"/>
    </font>
    <font>
      <b/>
      <i/>
      <sz val="8"/>
      <color theme="1"/>
      <name val="Arial"/>
      <family val="2"/>
    </font>
    <font>
      <sz val="8"/>
      <color theme="1"/>
      <name val="Arial"/>
      <family val="2"/>
    </font>
    <font>
      <b/>
      <u/>
      <sz val="8"/>
      <color theme="1"/>
      <name val="Arial"/>
      <family val="2"/>
    </font>
    <font>
      <u/>
      <sz val="8"/>
      <color theme="1"/>
      <name val="Arial"/>
      <family val="2"/>
    </font>
    <font>
      <b/>
      <u/>
      <sz val="10"/>
      <name val="Arial"/>
      <family val="2"/>
    </font>
    <font>
      <b/>
      <sz val="8"/>
      <color theme="1"/>
      <name val="Calibri"/>
      <family val="2"/>
      <scheme val="minor"/>
    </font>
    <font>
      <b/>
      <sz val="9"/>
      <color theme="1"/>
      <name val="Calibri"/>
      <family val="2"/>
      <scheme val="minor"/>
    </font>
    <font>
      <i/>
      <sz val="8"/>
      <color theme="1"/>
      <name val="Calibri"/>
      <family val="2"/>
      <scheme val="minor"/>
    </font>
    <font>
      <i/>
      <sz val="9"/>
      <color indexed="8"/>
      <name val="Calibri"/>
      <family val="2"/>
    </font>
    <font>
      <i/>
      <sz val="9"/>
      <color theme="1"/>
      <name val="Calibri"/>
      <family val="2"/>
      <scheme val="minor"/>
    </font>
    <font>
      <b/>
      <u/>
      <sz val="9"/>
      <color theme="1"/>
      <name val="Calibri"/>
      <family val="2"/>
      <scheme val="minor"/>
    </font>
    <font>
      <sz val="11"/>
      <color rgb="FFC00000"/>
      <name val="Arial"/>
      <family val="2"/>
    </font>
    <font>
      <b/>
      <sz val="11"/>
      <color rgb="FFC00000"/>
      <name val="Arial"/>
      <family val="2"/>
    </font>
    <font>
      <i/>
      <sz val="11"/>
      <color rgb="FFC00000"/>
      <name val="Arial"/>
      <family val="2"/>
    </font>
    <font>
      <sz val="9"/>
      <color rgb="FFC00000"/>
      <name val="Arial"/>
      <family val="2"/>
    </font>
    <font>
      <b/>
      <sz val="12"/>
      <color theme="1"/>
      <name val="Calibri"/>
      <family val="2"/>
      <scheme val="minor"/>
    </font>
    <font>
      <b/>
      <sz val="14"/>
      <name val="Calibri"/>
      <family val="2"/>
    </font>
    <font>
      <sz val="11"/>
      <name val="Calibri"/>
      <family val="2"/>
      <scheme val="minor"/>
    </font>
    <font>
      <sz val="12"/>
      <color theme="1"/>
      <name val="Calibri"/>
      <family val="2"/>
      <scheme val="minor"/>
    </font>
    <font>
      <b/>
      <i/>
      <sz val="20"/>
      <name val="Arial"/>
      <family val="2"/>
    </font>
    <font>
      <b/>
      <i/>
      <sz val="12"/>
      <name val="Arial"/>
      <family val="2"/>
    </font>
    <font>
      <i/>
      <sz val="12"/>
      <color theme="1"/>
      <name val="Calibri"/>
      <family val="2"/>
      <scheme val="minor"/>
    </font>
    <font>
      <sz val="14"/>
      <color theme="1"/>
      <name val="Calibri"/>
      <family val="2"/>
      <scheme val="minor"/>
    </font>
    <font>
      <b/>
      <sz val="12"/>
      <name val="Calibri"/>
      <family val="2"/>
      <scheme val="minor"/>
    </font>
    <font>
      <sz val="12"/>
      <color theme="0"/>
      <name val="Calibri"/>
      <family val="2"/>
      <scheme val="minor"/>
    </font>
    <font>
      <sz val="10"/>
      <color indexed="18"/>
      <name val="Book Antiqua"/>
      <family val="1"/>
    </font>
    <font>
      <sz val="10"/>
      <color indexed="23"/>
      <name val="Arial"/>
      <family val="2"/>
    </font>
    <font>
      <b/>
      <sz val="13"/>
      <color indexed="63"/>
      <name val="Arial"/>
      <family val="2"/>
    </font>
    <font>
      <b/>
      <sz val="13"/>
      <color indexed="23"/>
      <name val="Arial"/>
      <family val="2"/>
    </font>
    <font>
      <b/>
      <sz val="11"/>
      <color rgb="FF786E64"/>
      <name val="Calibri"/>
      <family val="2"/>
      <scheme val="minor"/>
    </font>
    <font>
      <i/>
      <sz val="9"/>
      <color rgb="FF786E64"/>
      <name val="Arial"/>
      <family val="2"/>
    </font>
    <font>
      <sz val="9"/>
      <color rgb="FF786E64"/>
      <name val="Arial"/>
      <family val="2"/>
    </font>
    <font>
      <b/>
      <sz val="9"/>
      <color rgb="FF786E64"/>
      <name val="Arial"/>
      <family val="2"/>
    </font>
    <font>
      <b/>
      <sz val="11"/>
      <color rgb="FF786E64"/>
      <name val="Arial"/>
      <family val="2"/>
    </font>
    <font>
      <b/>
      <sz val="9"/>
      <color theme="0"/>
      <name val="Arial"/>
      <family val="2"/>
    </font>
    <font>
      <b/>
      <sz val="9"/>
      <color indexed="9"/>
      <name val="Arial"/>
      <family val="2"/>
    </font>
    <font>
      <b/>
      <sz val="18"/>
      <color rgb="FFC00000"/>
      <name val="Arial"/>
      <family val="2"/>
    </font>
    <font>
      <b/>
      <sz val="9"/>
      <color rgb="FFC00000"/>
      <name val="Arial"/>
      <family val="2"/>
    </font>
    <font>
      <b/>
      <sz val="12"/>
      <color rgb="FF786E64"/>
      <name val="Arial"/>
      <family val="2"/>
    </font>
    <font>
      <b/>
      <u/>
      <sz val="10"/>
      <color theme="1"/>
      <name val="Arial"/>
      <family val="2"/>
    </font>
    <font>
      <sz val="8"/>
      <color rgb="FFFF0000"/>
      <name val="Arial"/>
      <family val="2"/>
    </font>
    <font>
      <b/>
      <u/>
      <sz val="10"/>
      <color rgb="FFC00000"/>
      <name val="Arial"/>
      <family val="2"/>
    </font>
    <font>
      <sz val="9"/>
      <name val="Arial"/>
      <family val="2"/>
    </font>
    <font>
      <sz val="9"/>
      <name val="Calibri"/>
      <family val="2"/>
      <scheme val="minor"/>
    </font>
    <font>
      <b/>
      <sz val="9"/>
      <name val="Arial"/>
      <family val="2"/>
    </font>
    <font>
      <b/>
      <sz val="11"/>
      <name val="Calibri"/>
      <family val="2"/>
    </font>
    <font>
      <sz val="8"/>
      <color theme="1"/>
      <name val="Calibri"/>
      <family val="2"/>
      <scheme val="minor"/>
    </font>
    <font>
      <sz val="9"/>
      <color theme="1"/>
      <name val="Arial"/>
      <family val="2"/>
    </font>
    <font>
      <b/>
      <i/>
      <sz val="12"/>
      <name val="Calibri"/>
      <family val="2"/>
    </font>
    <font>
      <sz val="11"/>
      <color indexed="8"/>
      <name val="Calibri"/>
      <family val="2"/>
    </font>
    <font>
      <b/>
      <sz val="11"/>
      <color theme="1"/>
      <name val="Arial"/>
      <family val="2"/>
    </font>
    <font>
      <i/>
      <sz val="9"/>
      <color theme="1"/>
      <name val="Arial"/>
      <family val="2"/>
    </font>
    <font>
      <sz val="8"/>
      <color indexed="8"/>
      <name val="Arial"/>
      <family val="2"/>
    </font>
    <font>
      <b/>
      <u/>
      <sz val="8"/>
      <color indexed="8"/>
      <name val="Arial"/>
      <family val="2"/>
    </font>
    <font>
      <b/>
      <sz val="8"/>
      <color indexed="8"/>
      <name val="Arial"/>
      <family val="2"/>
    </font>
    <font>
      <b/>
      <sz val="10"/>
      <color indexed="26"/>
      <name val="Arial"/>
      <family val="2"/>
    </font>
    <font>
      <sz val="10"/>
      <color theme="0"/>
      <name val="Arial"/>
      <family val="2"/>
    </font>
    <font>
      <u/>
      <sz val="10"/>
      <color theme="0"/>
      <name val="Arial"/>
      <family val="2"/>
    </font>
    <font>
      <b/>
      <u/>
      <sz val="10"/>
      <color theme="0"/>
      <name val="Arial"/>
      <family val="2"/>
    </font>
    <font>
      <b/>
      <sz val="10"/>
      <color theme="0"/>
      <name val="Arial"/>
      <family val="2"/>
    </font>
    <font>
      <b/>
      <sz val="10"/>
      <color indexed="9"/>
      <name val="Calibri"/>
      <family val="2"/>
      <charset val="1"/>
    </font>
    <font>
      <sz val="10"/>
      <name val="Calibri"/>
      <family val="2"/>
      <charset val="1"/>
    </font>
    <font>
      <sz val="10"/>
      <name val="Calibri"/>
      <family val="2"/>
    </font>
    <font>
      <i/>
      <sz val="11"/>
      <name val="Calibri"/>
      <family val="2"/>
      <scheme val="minor"/>
    </font>
    <font>
      <sz val="11"/>
      <color rgb="FFFF0000"/>
      <name val="Wingdings"/>
      <charset val="2"/>
    </font>
    <font>
      <sz val="10"/>
      <color indexed="8"/>
      <name val="Arial"/>
      <family val="2"/>
    </font>
    <font>
      <b/>
      <sz val="10"/>
      <color indexed="8"/>
      <name val="Arial"/>
      <family val="2"/>
    </font>
    <font>
      <b/>
      <i/>
      <sz val="10"/>
      <name val="Arial"/>
      <family val="2"/>
    </font>
    <font>
      <b/>
      <sz val="14"/>
      <name val="Arial"/>
      <family val="2"/>
    </font>
    <font>
      <sz val="14"/>
      <name val="Arial"/>
      <family val="2"/>
    </font>
    <font>
      <b/>
      <i/>
      <sz val="14"/>
      <name val="Calibri"/>
      <family val="2"/>
    </font>
    <font>
      <i/>
      <sz val="14"/>
      <name val="Arial"/>
      <family val="2"/>
    </font>
    <font>
      <b/>
      <i/>
      <sz val="14"/>
      <name val="Arial"/>
      <family val="2"/>
    </font>
    <font>
      <sz val="11"/>
      <color rgb="FF000000"/>
      <name val="Arial"/>
      <family val="2"/>
    </font>
  </fonts>
  <fills count="3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55"/>
      </patternFill>
    </fill>
    <fill>
      <patternFill patternType="solid">
        <fgColor theme="2" tint="-0.49998474074526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indexed="50"/>
        <bgColor indexed="55"/>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4" tint="0.39997558519241921"/>
        <bgColor indexed="55"/>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indexed="2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55"/>
      </patternFill>
    </fill>
    <fill>
      <patternFill patternType="solid">
        <fgColor indexed="2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FFFFFF"/>
        <bgColor indexed="64"/>
      </patternFill>
    </fill>
  </fills>
  <borders count="2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auto="1"/>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auto="1"/>
      </left>
      <right/>
      <top/>
      <bottom/>
      <diagonal/>
    </border>
    <border>
      <left/>
      <right style="dashed">
        <color auto="1"/>
      </right>
      <top/>
      <bottom/>
      <diagonal/>
    </border>
    <border>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double">
        <color auto="1"/>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right/>
      <top/>
      <bottom style="double">
        <color auto="1"/>
      </bottom>
      <diagonal/>
    </border>
    <border>
      <left/>
      <right style="double">
        <color indexed="64"/>
      </right>
      <top/>
      <bottom style="double">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tted">
        <color rgb="FFFF0000"/>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medium">
        <color indexed="64"/>
      </top>
      <bottom style="dashed">
        <color indexed="64"/>
      </bottom>
      <diagonal/>
    </border>
    <border>
      <left style="medium">
        <color auto="1"/>
      </left>
      <right/>
      <top style="dashed">
        <color auto="1"/>
      </top>
      <bottom style="medium">
        <color auto="1"/>
      </bottom>
      <diagonal/>
    </border>
    <border>
      <left/>
      <right/>
      <top style="dashed">
        <color auto="1"/>
      </top>
      <bottom style="medium">
        <color auto="1"/>
      </bottom>
      <diagonal/>
    </border>
    <border>
      <left style="thin">
        <color auto="1"/>
      </left>
      <right style="thin">
        <color auto="1"/>
      </right>
      <top style="dashed">
        <color auto="1"/>
      </top>
      <bottom style="medium">
        <color auto="1"/>
      </bottom>
      <diagonal/>
    </border>
    <border>
      <left/>
      <right style="medium">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top style="double">
        <color auto="1"/>
      </top>
      <bottom/>
      <diagonal/>
    </border>
    <border>
      <left style="double">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thin">
        <color auto="1"/>
      </left>
      <right style="double">
        <color auto="1"/>
      </right>
      <top style="double">
        <color auto="1"/>
      </top>
      <bottom style="dashed">
        <color auto="1"/>
      </bottom>
      <diagonal/>
    </border>
    <border>
      <left style="double">
        <color auto="1"/>
      </left>
      <right/>
      <top style="dashed">
        <color auto="1"/>
      </top>
      <bottom style="dashed">
        <color auto="1"/>
      </bottom>
      <diagonal/>
    </border>
    <border>
      <left style="thin">
        <color auto="1"/>
      </left>
      <right style="double">
        <color auto="1"/>
      </right>
      <top/>
      <bottom style="dashed">
        <color auto="1"/>
      </bottom>
      <diagonal/>
    </border>
    <border>
      <left style="double">
        <color auto="1"/>
      </left>
      <right/>
      <top/>
      <bottom style="dashed">
        <color auto="1"/>
      </bottom>
      <diagonal/>
    </border>
    <border>
      <left style="double">
        <color auto="1"/>
      </left>
      <right/>
      <top style="dashed">
        <color auto="1"/>
      </top>
      <bottom/>
      <diagonal/>
    </border>
    <border>
      <left style="thin">
        <color auto="1"/>
      </left>
      <right style="double">
        <color auto="1"/>
      </right>
      <top style="dashed">
        <color auto="1"/>
      </top>
      <bottom style="dashed">
        <color auto="1"/>
      </bottom>
      <diagonal/>
    </border>
    <border>
      <left style="double">
        <color auto="1"/>
      </left>
      <right/>
      <top/>
      <bottom style="double">
        <color auto="1"/>
      </bottom>
      <diagonal/>
    </border>
    <border>
      <left style="thin">
        <color auto="1"/>
      </left>
      <right style="thin">
        <color auto="1"/>
      </right>
      <top style="dashed">
        <color auto="1"/>
      </top>
      <bottom style="double">
        <color auto="1"/>
      </bottom>
      <diagonal/>
    </border>
    <border>
      <left style="thin">
        <color auto="1"/>
      </left>
      <right style="double">
        <color auto="1"/>
      </right>
      <top style="dashed">
        <color auto="1"/>
      </top>
      <bottom style="double">
        <color auto="1"/>
      </bottom>
      <diagonal/>
    </border>
    <border>
      <left style="thin">
        <color auto="1"/>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tted">
        <color rgb="FFFF0000"/>
      </bottom>
      <diagonal/>
    </border>
    <border>
      <left/>
      <right/>
      <top style="dashDotDot">
        <color auto="1"/>
      </top>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ashed">
        <color indexed="64"/>
      </right>
      <top style="dashed">
        <color indexed="64"/>
      </top>
      <bottom/>
      <diagonal/>
    </border>
    <border>
      <left style="thin">
        <color indexed="64"/>
      </left>
      <right/>
      <top/>
      <bottom style="dashed">
        <color indexed="64"/>
      </bottom>
      <diagonal/>
    </border>
    <border>
      <left/>
      <right/>
      <top style="dotted">
        <color auto="1"/>
      </top>
      <bottom style="dotted">
        <color auto="1"/>
      </bottom>
      <diagonal/>
    </border>
    <border>
      <left style="thin">
        <color indexed="64"/>
      </left>
      <right/>
      <top style="dashed">
        <color indexed="64"/>
      </top>
      <bottom style="thin">
        <color auto="1"/>
      </bottom>
      <diagonal/>
    </border>
    <border>
      <left/>
      <right/>
      <top style="dashed">
        <color indexed="64"/>
      </top>
      <bottom style="thin">
        <color auto="1"/>
      </bottom>
      <diagonal/>
    </border>
    <border>
      <left style="thin">
        <color indexed="64"/>
      </left>
      <right style="thin">
        <color indexed="64"/>
      </right>
      <top style="dashed">
        <color indexed="64"/>
      </top>
      <bottom style="thin">
        <color indexed="64"/>
      </bottom>
      <diagonal/>
    </border>
    <border>
      <left style="thin">
        <color auto="1"/>
      </left>
      <right style="thin">
        <color auto="1"/>
      </right>
      <top style="thin">
        <color auto="1"/>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dashed">
        <color auto="1"/>
      </bottom>
      <diagonal/>
    </border>
    <border>
      <left style="medium">
        <color indexed="64"/>
      </left>
      <right style="thin">
        <color indexed="64"/>
      </right>
      <top/>
      <bottom style="dashed">
        <color auto="1"/>
      </bottom>
      <diagonal/>
    </border>
    <border>
      <left style="medium">
        <color indexed="64"/>
      </left>
      <right style="medium">
        <color indexed="64"/>
      </right>
      <top/>
      <bottom style="dashed">
        <color auto="1"/>
      </bottom>
      <diagonal/>
    </border>
    <border>
      <left/>
      <right style="medium">
        <color indexed="64"/>
      </right>
      <top style="dashed">
        <color auto="1"/>
      </top>
      <bottom style="dashed">
        <color auto="1"/>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auto="1"/>
      </top>
      <bottom style="thin">
        <color auto="1"/>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style="dashed">
        <color theme="0" tint="-0.499984740745262"/>
      </bottom>
      <diagonal/>
    </border>
    <border>
      <left/>
      <right/>
      <top style="thin">
        <color indexed="64"/>
      </top>
      <bottom style="dashed">
        <color theme="0" tint="-0.499984740745262"/>
      </bottom>
      <diagonal/>
    </border>
    <border>
      <left/>
      <right style="medium">
        <color indexed="64"/>
      </right>
      <top style="thin">
        <color indexed="64"/>
      </top>
      <bottom style="dashed">
        <color theme="0" tint="-0.499984740745262"/>
      </bottom>
      <diagonal/>
    </border>
    <border>
      <left style="medium">
        <color indexed="64"/>
      </left>
      <right style="thin">
        <color indexed="64"/>
      </right>
      <top style="thin">
        <color indexed="64"/>
      </top>
      <bottom style="dashed">
        <color theme="0" tint="-0.499984740745262"/>
      </bottom>
      <diagonal/>
    </border>
    <border>
      <left style="thin">
        <color auto="1"/>
      </left>
      <right style="thin">
        <color auto="1"/>
      </right>
      <top style="thin">
        <color indexed="64"/>
      </top>
      <bottom style="dashed">
        <color theme="0" tint="-0.499984740745262"/>
      </bottom>
      <diagonal/>
    </border>
    <border>
      <left style="thin">
        <color auto="1"/>
      </left>
      <right/>
      <top style="thin">
        <color indexed="64"/>
      </top>
      <bottom style="dashed">
        <color theme="0" tint="-0.499984740745262"/>
      </bottom>
      <diagonal/>
    </border>
    <border>
      <left style="medium">
        <color indexed="64"/>
      </left>
      <right style="medium">
        <color indexed="64"/>
      </right>
      <top style="thin">
        <color indexed="64"/>
      </top>
      <bottom style="dashed">
        <color theme="0" tint="-0.499984740745262"/>
      </bottom>
      <diagonal/>
    </border>
    <border>
      <left style="medium">
        <color indexed="64"/>
      </left>
      <right/>
      <top style="dashed">
        <color theme="0" tint="-0.499984740745262"/>
      </top>
      <bottom style="thin">
        <color indexed="64"/>
      </bottom>
      <diagonal/>
    </border>
    <border>
      <left/>
      <right/>
      <top style="dashed">
        <color theme="0" tint="-0.499984740745262"/>
      </top>
      <bottom style="thin">
        <color indexed="64"/>
      </bottom>
      <diagonal/>
    </border>
    <border>
      <left/>
      <right style="medium">
        <color indexed="64"/>
      </right>
      <top style="dashed">
        <color theme="0" tint="-0.499984740745262"/>
      </top>
      <bottom style="thin">
        <color indexed="64"/>
      </bottom>
      <diagonal/>
    </border>
    <border>
      <left style="medium">
        <color indexed="64"/>
      </left>
      <right style="thin">
        <color indexed="64"/>
      </right>
      <top style="dashed">
        <color theme="0" tint="-0.499984740745262"/>
      </top>
      <bottom style="thin">
        <color indexed="64"/>
      </bottom>
      <diagonal/>
    </border>
    <border>
      <left style="thin">
        <color auto="1"/>
      </left>
      <right style="thin">
        <color auto="1"/>
      </right>
      <top style="dashed">
        <color theme="0" tint="-0.499984740745262"/>
      </top>
      <bottom style="thin">
        <color indexed="64"/>
      </bottom>
      <diagonal/>
    </border>
    <border>
      <left style="thin">
        <color auto="1"/>
      </left>
      <right/>
      <top style="dashed">
        <color theme="0" tint="-0.499984740745262"/>
      </top>
      <bottom style="thin">
        <color indexed="64"/>
      </bottom>
      <diagonal/>
    </border>
    <border>
      <left style="medium">
        <color indexed="64"/>
      </left>
      <right style="medium">
        <color indexed="64"/>
      </right>
      <top style="dashed">
        <color theme="0" tint="-0.499984740745262"/>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auto="1"/>
      </top>
      <bottom style="dashed">
        <color auto="1"/>
      </bottom>
      <diagonal/>
    </border>
    <border>
      <left/>
      <right style="medium">
        <color indexed="64"/>
      </right>
      <top style="thin">
        <color auto="1"/>
      </top>
      <bottom style="dashed">
        <color auto="1"/>
      </bottom>
      <diagonal/>
    </border>
    <border>
      <left style="medium">
        <color indexed="64"/>
      </left>
      <right style="thin">
        <color indexed="64"/>
      </right>
      <top style="thin">
        <color auto="1"/>
      </top>
      <bottom style="dashed">
        <color auto="1"/>
      </bottom>
      <diagonal/>
    </border>
    <border>
      <left style="medium">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thin">
        <color auto="1"/>
      </left>
      <right/>
      <top style="dashed">
        <color theme="0" tint="-0.499984740745262"/>
      </top>
      <bottom style="dashed">
        <color theme="0" tint="-0.499984740745262"/>
      </bottom>
      <diagonal/>
    </border>
    <border>
      <left style="medium">
        <color indexed="64"/>
      </left>
      <right style="medium">
        <color indexed="64"/>
      </right>
      <top style="dashed">
        <color theme="0" tint="-0.499984740745262"/>
      </top>
      <bottom style="dashed">
        <color theme="0" tint="-0.499984740745262"/>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top style="thin">
        <color indexed="26"/>
      </top>
      <bottom/>
      <diagonal/>
    </border>
    <border>
      <left/>
      <right/>
      <top style="thin">
        <color indexed="26"/>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dashed">
        <color indexed="64"/>
      </bottom>
      <diagonal/>
    </border>
    <border>
      <left style="thin">
        <color auto="1"/>
      </left>
      <right style="medium">
        <color indexed="64"/>
      </right>
      <top style="dashed">
        <color auto="1"/>
      </top>
      <bottom style="medium">
        <color auto="1"/>
      </bottom>
      <diagonal/>
    </border>
    <border>
      <left style="thin">
        <color indexed="64"/>
      </left>
      <right style="medium">
        <color indexed="64"/>
      </right>
      <top/>
      <bottom style="double">
        <color auto="1"/>
      </bottom>
      <diagonal/>
    </border>
    <border>
      <left style="thin">
        <color indexed="64"/>
      </left>
      <right style="double">
        <color indexed="64"/>
      </right>
      <top style="dashed">
        <color auto="1"/>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auto="1"/>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auto="1"/>
      </right>
      <top style="double">
        <color indexed="64"/>
      </top>
      <bottom/>
      <diagonal/>
    </border>
    <border>
      <left style="thin">
        <color indexed="64"/>
      </left>
      <right/>
      <top style="thin">
        <color indexed="64"/>
      </top>
      <bottom style="dotted">
        <color indexed="64"/>
      </bottom>
      <diagonal/>
    </border>
    <border>
      <left/>
      <right/>
      <top style="thin">
        <color indexed="64"/>
      </top>
      <bottom/>
      <diagonal/>
    </border>
    <border>
      <left style="medium">
        <color indexed="64"/>
      </left>
      <right/>
      <top style="thin">
        <color indexed="64"/>
      </top>
      <bottom/>
      <diagonal/>
    </border>
    <border>
      <left style="thin">
        <color auto="1"/>
      </left>
      <right style="thin">
        <color indexed="64"/>
      </right>
      <top style="thin">
        <color auto="1"/>
      </top>
      <bottom style="medium">
        <color indexed="64"/>
      </bottom>
      <diagonal/>
    </border>
    <border>
      <left/>
      <right/>
      <top/>
      <bottom style="dashed">
        <color theme="6" tint="-0.49998474074526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top style="dotted">
        <color rgb="FFFF0000"/>
      </top>
      <bottom/>
      <diagonal/>
    </border>
  </borders>
  <cellStyleXfs count="7">
    <xf numFmtId="0" fontId="0" fillId="0" borderId="0"/>
    <xf numFmtId="43" fontId="11" fillId="0" borderId="0" applyFont="0" applyFill="0" applyBorder="0" applyAlignment="0" applyProtection="0"/>
    <xf numFmtId="9" fontId="11" fillId="0" borderId="0" applyFont="0" applyFill="0" applyBorder="0" applyAlignment="0" applyProtection="0"/>
    <xf numFmtId="0" fontId="19" fillId="0" borderId="0"/>
    <xf numFmtId="0" fontId="19" fillId="0" borderId="0"/>
    <xf numFmtId="165" fontId="19" fillId="0" borderId="0" applyFont="0" applyFill="0" applyBorder="0" applyAlignment="0" applyProtection="0"/>
    <xf numFmtId="9" fontId="95" fillId="0" borderId="0" applyFont="0" applyFill="0" applyBorder="0" applyAlignment="0" applyProtection="0"/>
  </cellStyleXfs>
  <cellXfs count="840">
    <xf numFmtId="0" fontId="0" fillId="0" borderId="0" xfId="0"/>
    <xf numFmtId="0" fontId="0" fillId="0" borderId="0" xfId="0" applyFill="1"/>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2" fillId="2" borderId="0" xfId="0" applyFont="1" applyFill="1"/>
    <xf numFmtId="0" fontId="3" fillId="2" borderId="0" xfId="0" applyFont="1" applyFill="1"/>
    <xf numFmtId="0" fontId="0" fillId="2" borderId="0" xfId="0" applyFill="1" applyAlignment="1">
      <alignment wrapText="1"/>
    </xf>
    <xf numFmtId="0" fontId="5" fillId="2" borderId="0" xfId="0" applyFont="1" applyFill="1" applyAlignment="1">
      <alignment horizontal="left" wrapText="1"/>
    </xf>
    <xf numFmtId="0" fontId="6" fillId="2" borderId="0" xfId="0" applyFont="1" applyFill="1" applyAlignment="1">
      <alignment horizontal="justify" wrapText="1"/>
    </xf>
    <xf numFmtId="0" fontId="7" fillId="2" borderId="0" xfId="0" applyFont="1" applyFill="1" applyAlignment="1">
      <alignment horizontal="left"/>
    </xf>
    <xf numFmtId="0" fontId="9" fillId="2" borderId="0" xfId="0" applyFont="1" applyFill="1" applyAlignment="1">
      <alignment horizontal="center"/>
    </xf>
    <xf numFmtId="0" fontId="10" fillId="2" borderId="0" xfId="0" applyFont="1" applyFill="1" applyAlignment="1">
      <alignment horizontal="center"/>
    </xf>
    <xf numFmtId="0" fontId="5" fillId="2" borderId="0" xfId="0" applyFont="1" applyFill="1" applyAlignment="1">
      <alignment horizontal="justify"/>
    </xf>
    <xf numFmtId="0" fontId="1" fillId="5" borderId="0" xfId="0" applyFont="1" applyFill="1"/>
    <xf numFmtId="0" fontId="16" fillId="2" borderId="0" xfId="0" applyFont="1" applyFill="1" applyBorder="1" applyAlignment="1">
      <alignment horizontal="left" vertical="top" wrapText="1"/>
    </xf>
    <xf numFmtId="0" fontId="15" fillId="0" borderId="0" xfId="0" applyFont="1" applyFill="1"/>
    <xf numFmtId="0" fontId="24" fillId="0" borderId="0" xfId="0" applyFont="1" applyAlignment="1">
      <alignment wrapText="1"/>
    </xf>
    <xf numFmtId="0" fontId="19" fillId="2" borderId="0" xfId="3" applyFont="1" applyFill="1" applyBorder="1"/>
    <xf numFmtId="0" fontId="15" fillId="2" borderId="0" xfId="0" applyFont="1" applyFill="1"/>
    <xf numFmtId="0" fontId="19" fillId="2" borderId="0" xfId="3" applyFont="1" applyFill="1"/>
    <xf numFmtId="0" fontId="27" fillId="2" borderId="0" xfId="3" applyFont="1" applyFill="1" applyBorder="1" applyAlignment="1">
      <alignment horizontal="left" vertical="top" wrapText="1"/>
    </xf>
    <xf numFmtId="0" fontId="15" fillId="0" borderId="0" xfId="0" applyFont="1"/>
    <xf numFmtId="0" fontId="20" fillId="2" borderId="0" xfId="3" applyFont="1" applyFill="1"/>
    <xf numFmtId="0" fontId="30" fillId="8" borderId="6" xfId="3" applyFont="1" applyFill="1" applyBorder="1"/>
    <xf numFmtId="0" fontId="30" fillId="8" borderId="31" xfId="3" applyFont="1" applyFill="1" applyBorder="1"/>
    <xf numFmtId="0" fontId="19" fillId="8" borderId="31" xfId="3" applyFill="1" applyBorder="1"/>
    <xf numFmtId="0" fontId="31" fillId="0" borderId="6" xfId="3" applyFont="1" applyBorder="1" applyAlignment="1">
      <alignment vertical="top" wrapText="1"/>
    </xf>
    <xf numFmtId="0" fontId="19" fillId="2" borderId="27" xfId="3" applyFill="1" applyBorder="1"/>
    <xf numFmtId="0" fontId="32" fillId="0" borderId="6" xfId="3" applyFont="1" applyBorder="1" applyAlignment="1">
      <alignment horizontal="right" vertical="top" wrapText="1"/>
    </xf>
    <xf numFmtId="0" fontId="31" fillId="0" borderId="6" xfId="3" applyFont="1" applyBorder="1" applyAlignment="1">
      <alignment horizontal="left" vertical="top" wrapText="1"/>
    </xf>
    <xf numFmtId="0" fontId="29" fillId="2" borderId="38" xfId="3" applyFont="1" applyFill="1" applyBorder="1"/>
    <xf numFmtId="0" fontId="30" fillId="8" borderId="40" xfId="3" applyFont="1" applyFill="1" applyBorder="1"/>
    <xf numFmtId="0" fontId="19" fillId="8" borderId="31" xfId="3" applyFont="1" applyFill="1" applyBorder="1"/>
    <xf numFmtId="0" fontId="32" fillId="0" borderId="29" xfId="3" applyFont="1" applyBorder="1" applyAlignment="1">
      <alignment vertical="top" wrapText="1"/>
    </xf>
    <xf numFmtId="0" fontId="32" fillId="0" borderId="13" xfId="3" applyFont="1" applyBorder="1" applyAlignment="1">
      <alignment vertical="top" wrapText="1"/>
    </xf>
    <xf numFmtId="0" fontId="32" fillId="0" borderId="26" xfId="3" applyFont="1" applyBorder="1" applyAlignment="1">
      <alignment vertical="top" wrapText="1"/>
    </xf>
    <xf numFmtId="0" fontId="33" fillId="12" borderId="13" xfId="3" applyFont="1" applyFill="1" applyBorder="1" applyAlignment="1">
      <alignment vertical="top" wrapText="1"/>
    </xf>
    <xf numFmtId="0" fontId="16" fillId="12" borderId="13" xfId="3" applyFont="1" applyFill="1" applyBorder="1"/>
    <xf numFmtId="0" fontId="15" fillId="2" borderId="0" xfId="0" applyFont="1" applyFill="1" applyBorder="1" applyAlignment="1">
      <alignment horizontal="center"/>
    </xf>
    <xf numFmtId="0" fontId="28" fillId="2" borderId="6" xfId="3" applyFont="1" applyFill="1" applyBorder="1"/>
    <xf numFmtId="0" fontId="28" fillId="2" borderId="0" xfId="3" applyFont="1" applyFill="1" applyBorder="1" applyAlignment="1">
      <alignment horizontal="center" vertical="top" wrapText="1"/>
    </xf>
    <xf numFmtId="0" fontId="36" fillId="2" borderId="0" xfId="3" applyFont="1" applyFill="1" applyBorder="1" applyAlignment="1">
      <alignment horizontal="center" vertical="top" wrapText="1"/>
    </xf>
    <xf numFmtId="0" fontId="0" fillId="2" borderId="60" xfId="0" applyFill="1" applyBorder="1"/>
    <xf numFmtId="0" fontId="13" fillId="2" borderId="0" xfId="0" applyFont="1" applyFill="1" applyBorder="1" applyAlignment="1">
      <alignment horizontal="center"/>
    </xf>
    <xf numFmtId="0" fontId="13" fillId="2" borderId="0" xfId="0" applyFont="1" applyFill="1" applyBorder="1" applyAlignment="1"/>
    <xf numFmtId="0" fontId="39" fillId="2" borderId="0" xfId="0" applyFont="1" applyFill="1" applyBorder="1" applyAlignment="1">
      <alignment vertical="center" wrapText="1"/>
    </xf>
    <xf numFmtId="0" fontId="40" fillId="2" borderId="0" xfId="0" applyFont="1" applyFill="1" applyBorder="1" applyAlignment="1">
      <alignment vertical="center"/>
    </xf>
    <xf numFmtId="0" fontId="0" fillId="2" borderId="61" xfId="0" applyFill="1" applyBorder="1"/>
    <xf numFmtId="0" fontId="42" fillId="2" borderId="0" xfId="0" applyFont="1" applyFill="1" applyBorder="1" applyAlignment="1">
      <alignment horizontal="left" vertical="top" wrapText="1"/>
    </xf>
    <xf numFmtId="0" fontId="15" fillId="2" borderId="0" xfId="0" applyFont="1" applyFill="1" applyBorder="1"/>
    <xf numFmtId="0" fontId="14" fillId="2" borderId="0" xfId="0" applyFont="1" applyFill="1" applyBorder="1" applyAlignment="1"/>
    <xf numFmtId="0" fontId="15" fillId="2" borderId="0" xfId="0" applyFont="1" applyFill="1" applyBorder="1" applyAlignment="1">
      <alignment vertical="center"/>
    </xf>
    <xf numFmtId="0" fontId="14" fillId="2" borderId="0" xfId="0" applyFont="1" applyFill="1" applyBorder="1" applyAlignment="1">
      <alignment vertical="center"/>
    </xf>
    <xf numFmtId="0" fontId="43" fillId="2" borderId="0" xfId="0" applyNumberFormat="1" applyFont="1" applyFill="1" applyBorder="1" applyAlignment="1">
      <alignment horizontal="left" vertical="top" wrapText="1"/>
    </xf>
    <xf numFmtId="0" fontId="12" fillId="2" borderId="0" xfId="0" applyFont="1" applyFill="1"/>
    <xf numFmtId="0" fontId="47" fillId="0" borderId="13" xfId="0" applyFont="1" applyBorder="1" applyAlignment="1">
      <alignment horizontal="center"/>
    </xf>
    <xf numFmtId="0" fontId="47" fillId="2" borderId="13" xfId="0" applyFont="1" applyFill="1" applyBorder="1" applyAlignment="1">
      <alignment horizontal="center"/>
    </xf>
    <xf numFmtId="0" fontId="48" fillId="2" borderId="0" xfId="0" applyFont="1" applyFill="1"/>
    <xf numFmtId="0" fontId="49" fillId="2" borderId="0" xfId="0" applyFont="1" applyFill="1"/>
    <xf numFmtId="0" fontId="49" fillId="0" borderId="0" xfId="0" applyFont="1"/>
    <xf numFmtId="0" fontId="13" fillId="0" borderId="13" xfId="0" applyFont="1" applyFill="1" applyBorder="1" applyAlignment="1">
      <alignment horizontal="center"/>
    </xf>
    <xf numFmtId="0" fontId="47" fillId="2" borderId="0" xfId="0" applyFont="1" applyFill="1"/>
    <xf numFmtId="0" fontId="13" fillId="0" borderId="0" xfId="0" applyFont="1" applyFill="1" applyBorder="1" applyAlignment="1">
      <alignment vertical="center" wrapText="1"/>
    </xf>
    <xf numFmtId="0" fontId="47" fillId="2" borderId="0" xfId="0" applyFont="1" applyFill="1" applyBorder="1"/>
    <xf numFmtId="0" fontId="47" fillId="0" borderId="0" xfId="0" applyFont="1" applyBorder="1"/>
    <xf numFmtId="0" fontId="44" fillId="2" borderId="0" xfId="0" applyFont="1" applyFill="1" applyBorder="1" applyAlignment="1">
      <alignment horizontal="center" vertical="top" wrapText="1"/>
    </xf>
    <xf numFmtId="0" fontId="44" fillId="2" borderId="0" xfId="0" applyFont="1" applyFill="1" applyBorder="1" applyAlignment="1">
      <alignment vertical="top" wrapText="1"/>
    </xf>
    <xf numFmtId="0" fontId="18" fillId="0" borderId="13" xfId="1" applyNumberFormat="1" applyFont="1" applyFill="1" applyBorder="1" applyAlignment="1">
      <alignment horizontal="center"/>
    </xf>
    <xf numFmtId="164" fontId="18" fillId="0" borderId="13" xfId="1" applyNumberFormat="1" applyFont="1" applyBorder="1"/>
    <xf numFmtId="0" fontId="18" fillId="0" borderId="13" xfId="1" applyNumberFormat="1" applyFont="1" applyBorder="1" applyAlignment="1">
      <alignment horizontal="center"/>
    </xf>
    <xf numFmtId="0" fontId="13" fillId="2" borderId="0" xfId="0" applyFont="1" applyFill="1"/>
    <xf numFmtId="0" fontId="51" fillId="2" borderId="62" xfId="0" applyFont="1" applyFill="1" applyBorder="1" applyAlignment="1">
      <alignment wrapText="1"/>
    </xf>
    <xf numFmtId="0" fontId="51" fillId="2" borderId="59" xfId="0" applyFont="1" applyFill="1" applyBorder="1" applyAlignment="1">
      <alignment wrapText="1"/>
    </xf>
    <xf numFmtId="0" fontId="0" fillId="16" borderId="13" xfId="0" applyFill="1" applyBorder="1"/>
    <xf numFmtId="0" fontId="18" fillId="0" borderId="13" xfId="0" applyFont="1" applyBorder="1"/>
    <xf numFmtId="0" fontId="18" fillId="0" borderId="13" xfId="0" applyFont="1" applyBorder="1" applyAlignment="1">
      <alignment horizontal="center"/>
    </xf>
    <xf numFmtId="0" fontId="18" fillId="2" borderId="0" xfId="0" applyFont="1" applyFill="1" applyBorder="1"/>
    <xf numFmtId="0" fontId="18" fillId="2" borderId="0" xfId="0" applyFont="1" applyFill="1" applyBorder="1" applyAlignment="1">
      <alignment horizontal="center"/>
    </xf>
    <xf numFmtId="164" fontId="18" fillId="2" borderId="0" xfId="1" applyNumberFormat="1" applyFont="1" applyFill="1" applyBorder="1"/>
    <xf numFmtId="43" fontId="53" fillId="2" borderId="0" xfId="1" applyFont="1" applyFill="1" applyBorder="1" applyAlignment="1">
      <alignment horizontal="left" wrapText="1"/>
    </xf>
    <xf numFmtId="0" fontId="54" fillId="17" borderId="66" xfId="0" applyFont="1" applyFill="1" applyBorder="1" applyAlignment="1">
      <alignment horizontal="left" wrapText="1"/>
    </xf>
    <xf numFmtId="0" fontId="54" fillId="17" borderId="0" xfId="0" applyFont="1" applyFill="1" applyBorder="1" applyAlignment="1">
      <alignment horizontal="left" wrapText="1"/>
    </xf>
    <xf numFmtId="0" fontId="54" fillId="17" borderId="67" xfId="0" applyFont="1" applyFill="1" applyBorder="1" applyAlignment="1">
      <alignment horizontal="left" wrapText="1"/>
    </xf>
    <xf numFmtId="0" fontId="52" fillId="17" borderId="68" xfId="0" applyFont="1" applyFill="1" applyBorder="1"/>
    <xf numFmtId="164" fontId="52" fillId="17" borderId="13" xfId="1" applyNumberFormat="1" applyFont="1" applyFill="1" applyBorder="1" applyAlignment="1">
      <alignment horizontal="center"/>
    </xf>
    <xf numFmtId="43" fontId="18" fillId="17" borderId="0" xfId="1" applyFont="1" applyFill="1" applyBorder="1"/>
    <xf numFmtId="0" fontId="18" fillId="17" borderId="0" xfId="0" applyFont="1" applyFill="1" applyBorder="1"/>
    <xf numFmtId="0" fontId="0" fillId="17" borderId="0" xfId="0" applyFont="1" applyFill="1" applyBorder="1"/>
    <xf numFmtId="0" fontId="0" fillId="17" borderId="67" xfId="0" applyFont="1" applyFill="1" applyBorder="1"/>
    <xf numFmtId="0" fontId="18" fillId="17" borderId="13" xfId="1" applyNumberFormat="1" applyFont="1" applyFill="1" applyBorder="1" applyAlignment="1">
      <alignment horizontal="center"/>
    </xf>
    <xf numFmtId="164" fontId="18" fillId="17" borderId="13" xfId="1" applyNumberFormat="1" applyFont="1" applyFill="1" applyBorder="1"/>
    <xf numFmtId="0" fontId="52" fillId="17" borderId="66" xfId="0" applyFont="1" applyFill="1" applyBorder="1"/>
    <xf numFmtId="164" fontId="52" fillId="17" borderId="0" xfId="1" applyNumberFormat="1" applyFont="1" applyFill="1" applyBorder="1"/>
    <xf numFmtId="0" fontId="18" fillId="17" borderId="0" xfId="0" applyFont="1" applyFill="1" applyBorder="1" applyAlignment="1">
      <alignment horizontal="center"/>
    </xf>
    <xf numFmtId="0" fontId="52" fillId="17" borderId="68" xfId="0" applyFont="1" applyFill="1" applyBorder="1" applyAlignment="1">
      <alignment horizontal="center" vertical="center" wrapText="1"/>
    </xf>
    <xf numFmtId="0" fontId="52" fillId="17" borderId="13" xfId="0" applyFont="1" applyFill="1" applyBorder="1" applyAlignment="1">
      <alignment horizontal="center" vertical="center" wrapText="1"/>
    </xf>
    <xf numFmtId="43" fontId="52" fillId="17" borderId="13" xfId="1" applyFont="1" applyFill="1" applyBorder="1" applyAlignment="1">
      <alignment horizontal="center" vertical="center" wrapText="1"/>
    </xf>
    <xf numFmtId="0" fontId="52" fillId="15" borderId="13" xfId="0" applyFont="1" applyFill="1" applyBorder="1" applyAlignment="1">
      <alignment vertical="center" wrapText="1"/>
    </xf>
    <xf numFmtId="0" fontId="52" fillId="15" borderId="13" xfId="0" applyFont="1" applyFill="1" applyBorder="1" applyAlignment="1">
      <alignment horizontal="center" vertical="center" wrapText="1"/>
    </xf>
    <xf numFmtId="43" fontId="52" fillId="15" borderId="13" xfId="1" applyFont="1" applyFill="1" applyBorder="1" applyAlignment="1">
      <alignment horizontal="center" vertical="center" wrapText="1"/>
    </xf>
    <xf numFmtId="43" fontId="52" fillId="15" borderId="44" xfId="1" applyFont="1" applyFill="1" applyBorder="1" applyAlignment="1">
      <alignment horizontal="center" vertical="center" wrapText="1"/>
    </xf>
    <xf numFmtId="0" fontId="18" fillId="17" borderId="68" xfId="0" applyFont="1" applyFill="1" applyBorder="1"/>
    <xf numFmtId="0" fontId="18" fillId="17" borderId="13" xfId="0" applyFont="1" applyFill="1" applyBorder="1" applyAlignment="1">
      <alignment horizontal="center"/>
    </xf>
    <xf numFmtId="0" fontId="18" fillId="15" borderId="13" xfId="0" applyFont="1" applyFill="1" applyBorder="1" applyAlignment="1">
      <alignment horizontal="center"/>
    </xf>
    <xf numFmtId="164" fontId="18" fillId="15" borderId="13" xfId="1" applyNumberFormat="1" applyFont="1" applyFill="1" applyBorder="1" applyAlignment="1">
      <alignment wrapText="1"/>
    </xf>
    <xf numFmtId="164" fontId="18" fillId="15" borderId="13" xfId="0" applyNumberFormat="1" applyFont="1" applyFill="1" applyBorder="1" applyAlignment="1"/>
    <xf numFmtId="164" fontId="18" fillId="15" borderId="44" xfId="0" applyNumberFormat="1" applyFont="1" applyFill="1" applyBorder="1" applyAlignment="1"/>
    <xf numFmtId="0" fontId="47" fillId="17" borderId="68" xfId="0" applyFont="1" applyFill="1" applyBorder="1"/>
    <xf numFmtId="0" fontId="18" fillId="17" borderId="66" xfId="0" applyFont="1" applyFill="1" applyBorder="1"/>
    <xf numFmtId="164" fontId="18" fillId="17" borderId="0" xfId="1" applyNumberFormat="1" applyFont="1" applyFill="1" applyBorder="1"/>
    <xf numFmtId="43" fontId="44" fillId="17" borderId="66" xfId="1" applyFont="1" applyFill="1" applyBorder="1" applyAlignment="1">
      <alignment horizontal="left"/>
    </xf>
    <xf numFmtId="0" fontId="55" fillId="17" borderId="0" xfId="0" applyFont="1" applyFill="1" applyBorder="1" applyAlignment="1">
      <alignment horizontal="center"/>
    </xf>
    <xf numFmtId="164" fontId="55" fillId="17" borderId="0" xfId="1" applyNumberFormat="1" applyFont="1" applyFill="1" applyBorder="1" applyAlignment="1">
      <alignment wrapText="1"/>
    </xf>
    <xf numFmtId="164" fontId="55" fillId="17" borderId="0" xfId="0" applyNumberFormat="1" applyFont="1" applyFill="1" applyBorder="1" applyAlignment="1"/>
    <xf numFmtId="0" fontId="13" fillId="7" borderId="68" xfId="0" applyFont="1" applyFill="1" applyBorder="1"/>
    <xf numFmtId="164" fontId="13" fillId="7" borderId="13" xfId="1" applyNumberFormat="1" applyFont="1" applyFill="1" applyBorder="1" applyAlignment="1">
      <alignment horizontal="center"/>
    </xf>
    <xf numFmtId="0" fontId="55" fillId="17" borderId="0" xfId="0" applyFont="1" applyFill="1" applyBorder="1" applyAlignment="1">
      <alignment vertical="top" wrapText="1"/>
    </xf>
    <xf numFmtId="0" fontId="55" fillId="17" borderId="67" xfId="0" applyFont="1" applyFill="1" applyBorder="1" applyAlignment="1">
      <alignment vertical="top" wrapText="1"/>
    </xf>
    <xf numFmtId="49" fontId="46" fillId="17" borderId="70" xfId="0" applyNumberFormat="1" applyFont="1" applyFill="1" applyBorder="1"/>
    <xf numFmtId="164" fontId="13" fillId="15" borderId="52" xfId="0" applyNumberFormat="1" applyFont="1" applyFill="1" applyBorder="1"/>
    <xf numFmtId="0" fontId="44" fillId="2" borderId="0" xfId="0" applyFont="1" applyFill="1" applyBorder="1" applyAlignment="1">
      <alignment horizontal="center" wrapText="1"/>
    </xf>
    <xf numFmtId="0" fontId="56" fillId="2" borderId="0" xfId="0" applyFont="1" applyFill="1" applyBorder="1"/>
    <xf numFmtId="0" fontId="15" fillId="2" borderId="62" xfId="0" applyFont="1" applyFill="1" applyBorder="1" applyAlignment="1">
      <alignment horizontal="center"/>
    </xf>
    <xf numFmtId="0" fontId="0" fillId="2" borderId="62" xfId="0" applyFill="1" applyBorder="1" applyAlignment="1">
      <alignment horizontal="center"/>
    </xf>
    <xf numFmtId="43" fontId="18" fillId="2" borderId="0" xfId="1" applyFont="1" applyFill="1" applyBorder="1"/>
    <xf numFmtId="0" fontId="48" fillId="2" borderId="0" xfId="0" applyFont="1" applyFill="1" applyBorder="1"/>
    <xf numFmtId="43" fontId="47" fillId="2" borderId="0" xfId="1" applyFont="1" applyFill="1" applyBorder="1"/>
    <xf numFmtId="0" fontId="13" fillId="2" borderId="0" xfId="0" applyFont="1" applyFill="1" applyBorder="1" applyAlignment="1">
      <alignment horizontal="center" vertical="center"/>
    </xf>
    <xf numFmtId="0" fontId="44" fillId="2" borderId="50" xfId="0" applyFont="1" applyFill="1" applyBorder="1" applyAlignment="1"/>
    <xf numFmtId="0" fontId="44" fillId="2" borderId="0" xfId="0" applyFont="1" applyFill="1" applyBorder="1" applyAlignment="1"/>
    <xf numFmtId="0" fontId="13" fillId="2" borderId="0" xfId="0" applyFont="1" applyFill="1" applyBorder="1"/>
    <xf numFmtId="0" fontId="44" fillId="2" borderId="0" xfId="0" applyFont="1" applyFill="1" applyBorder="1"/>
    <xf numFmtId="0" fontId="0" fillId="2" borderId="73" xfId="0" applyFill="1" applyBorder="1"/>
    <xf numFmtId="0" fontId="0" fillId="2" borderId="74" xfId="0" applyFill="1" applyBorder="1"/>
    <xf numFmtId="0" fontId="0" fillId="2" borderId="75" xfId="0" applyFill="1" applyBorder="1"/>
    <xf numFmtId="0" fontId="15" fillId="2" borderId="0" xfId="0" applyFont="1" applyFill="1" applyBorder="1" applyAlignment="1">
      <alignment horizontal="left" vertical="top" wrapText="1"/>
    </xf>
    <xf numFmtId="0" fontId="1" fillId="2" borderId="0" xfId="0" applyFont="1" applyFill="1" applyAlignment="1">
      <alignment horizontal="center"/>
    </xf>
    <xf numFmtId="0" fontId="14" fillId="2" borderId="0" xfId="0" applyFont="1" applyFill="1" applyBorder="1" applyAlignment="1">
      <alignment horizontal="left" vertical="top" wrapText="1"/>
    </xf>
    <xf numFmtId="0" fontId="1" fillId="18" borderId="13" xfId="0" applyFont="1" applyFill="1" applyBorder="1" applyAlignment="1">
      <alignment horizontal="center"/>
    </xf>
    <xf numFmtId="0" fontId="1" fillId="18" borderId="13" xfId="0" applyFont="1" applyFill="1" applyBorder="1" applyAlignment="1">
      <alignment wrapText="1"/>
    </xf>
    <xf numFmtId="0" fontId="15" fillId="0" borderId="0" xfId="0" applyNumberFormat="1" applyFont="1" applyFill="1" applyBorder="1" applyAlignment="1">
      <alignment horizontal="center" vertical="top" wrapText="1"/>
    </xf>
    <xf numFmtId="0" fontId="60" fillId="2" borderId="0" xfId="0" applyFont="1" applyFill="1" applyBorder="1" applyAlignment="1">
      <alignment horizontal="left" vertical="center"/>
    </xf>
    <xf numFmtId="0" fontId="61" fillId="0" borderId="77" xfId="0" applyFont="1" applyFill="1" applyBorder="1" applyAlignment="1">
      <alignment horizontal="center"/>
    </xf>
    <xf numFmtId="0" fontId="61" fillId="2" borderId="77" xfId="0" applyFont="1" applyFill="1" applyBorder="1" applyAlignment="1">
      <alignment horizontal="center"/>
    </xf>
    <xf numFmtId="3" fontId="34" fillId="18" borderId="28" xfId="5" applyNumberFormat="1" applyFont="1" applyFill="1" applyBorder="1" applyAlignment="1">
      <alignment horizontal="center"/>
    </xf>
    <xf numFmtId="3" fontId="34" fillId="0" borderId="28" xfId="5" applyNumberFormat="1" applyFont="1" applyFill="1" applyBorder="1" applyAlignment="1">
      <alignment horizontal="center"/>
    </xf>
    <xf numFmtId="3" fontId="34" fillId="3" borderId="27" xfId="5" applyNumberFormat="1" applyFont="1" applyFill="1" applyBorder="1" applyAlignment="1">
      <alignment horizontal="right"/>
    </xf>
    <xf numFmtId="3" fontId="34" fillId="2" borderId="85" xfId="5" applyNumberFormat="1" applyFont="1" applyFill="1" applyBorder="1" applyAlignment="1">
      <alignment horizontal="right"/>
    </xf>
    <xf numFmtId="0" fontId="64" fillId="2" borderId="86" xfId="0" applyFont="1" applyFill="1" applyBorder="1"/>
    <xf numFmtId="3" fontId="34" fillId="2" borderId="88" xfId="5" applyNumberFormat="1" applyFont="1" applyFill="1" applyBorder="1" applyAlignment="1">
      <alignment horizontal="right"/>
    </xf>
    <xf numFmtId="0" fontId="64" fillId="2" borderId="89" xfId="0" applyFont="1" applyFill="1" applyBorder="1"/>
    <xf numFmtId="3" fontId="34" fillId="3" borderId="33" xfId="5" applyNumberFormat="1" applyFont="1" applyFill="1" applyBorder="1" applyAlignment="1">
      <alignment horizontal="right"/>
    </xf>
    <xf numFmtId="3" fontId="34" fillId="2" borderId="27" xfId="5" applyNumberFormat="1" applyFont="1" applyFill="1" applyBorder="1" applyAlignment="1">
      <alignment horizontal="right"/>
    </xf>
    <xf numFmtId="0" fontId="64" fillId="2" borderId="33" xfId="0" applyFont="1" applyFill="1" applyBorder="1"/>
    <xf numFmtId="3" fontId="34" fillId="2" borderId="92" xfId="5" applyNumberFormat="1" applyFont="1" applyFill="1" applyBorder="1" applyAlignment="1">
      <alignment horizontal="right"/>
    </xf>
    <xf numFmtId="0" fontId="64" fillId="2" borderId="93" xfId="0" applyFont="1" applyFill="1" applyBorder="1"/>
    <xf numFmtId="3" fontId="34" fillId="3" borderId="28" xfId="5" applyNumberFormat="1" applyFont="1" applyFill="1" applyBorder="1" applyAlignment="1">
      <alignment horizontal="right"/>
    </xf>
    <xf numFmtId="3" fontId="34" fillId="11" borderId="85" xfId="5" applyNumberFormat="1" applyFont="1" applyFill="1" applyBorder="1" applyAlignment="1">
      <alignment horizontal="right"/>
    </xf>
    <xf numFmtId="3" fontId="34" fillId="11" borderId="88" xfId="5" applyNumberFormat="1" applyFont="1" applyFill="1" applyBorder="1" applyAlignment="1">
      <alignment horizontal="right"/>
    </xf>
    <xf numFmtId="3" fontId="34" fillId="11" borderId="99" xfId="5" applyNumberFormat="1" applyFont="1" applyFill="1" applyBorder="1" applyAlignment="1">
      <alignment horizontal="right"/>
    </xf>
    <xf numFmtId="3" fontId="34" fillId="3" borderId="102" xfId="5" applyNumberFormat="1" applyFont="1" applyFill="1" applyBorder="1" applyAlignment="1">
      <alignment horizontal="right"/>
    </xf>
    <xf numFmtId="3" fontId="34" fillId="11" borderId="27" xfId="5" applyNumberFormat="1" applyFont="1" applyFill="1" applyBorder="1" applyAlignment="1">
      <alignment horizontal="right"/>
    </xf>
    <xf numFmtId="3" fontId="34" fillId="3" borderId="104" xfId="5" applyNumberFormat="1" applyFont="1" applyFill="1" applyBorder="1" applyAlignment="1">
      <alignment horizontal="right"/>
    </xf>
    <xf numFmtId="0" fontId="64" fillId="0" borderId="0" xfId="0" applyFont="1"/>
    <xf numFmtId="0" fontId="64" fillId="0" borderId="0" xfId="0" applyFont="1" applyFill="1"/>
    <xf numFmtId="3" fontId="66" fillId="2" borderId="109" xfId="5" applyNumberFormat="1" applyFont="1" applyFill="1" applyBorder="1" applyAlignment="1">
      <alignment horizontal="right"/>
    </xf>
    <xf numFmtId="0" fontId="67" fillId="2" borderId="110" xfId="0" applyFont="1" applyFill="1" applyBorder="1"/>
    <xf numFmtId="3" fontId="66" fillId="2" borderId="92" xfId="5" applyNumberFormat="1" applyFont="1" applyFill="1" applyBorder="1" applyAlignment="1">
      <alignment horizontal="right"/>
    </xf>
    <xf numFmtId="0" fontId="67" fillId="2" borderId="112" xfId="0" applyFont="1" applyFill="1" applyBorder="1"/>
    <xf numFmtId="3" fontId="66" fillId="3" borderId="27" xfId="5" applyNumberFormat="1" applyFont="1" applyFill="1" applyBorder="1" applyAlignment="1">
      <alignment horizontal="right"/>
    </xf>
    <xf numFmtId="3" fontId="66" fillId="2" borderId="85" xfId="5" applyNumberFormat="1" applyFont="1" applyFill="1" applyBorder="1" applyAlignment="1">
      <alignment horizontal="right"/>
    </xf>
    <xf numFmtId="0" fontId="67" fillId="2" borderId="115" xfId="0" applyFont="1" applyFill="1" applyBorder="1"/>
    <xf numFmtId="3" fontId="66" fillId="0" borderId="117" xfId="5" applyNumberFormat="1" applyFont="1" applyFill="1" applyBorder="1" applyAlignment="1">
      <alignment horizontal="right"/>
    </xf>
    <xf numFmtId="3" fontId="66" fillId="0" borderId="118" xfId="5" applyNumberFormat="1" applyFont="1" applyFill="1" applyBorder="1" applyAlignment="1">
      <alignment horizontal="right"/>
    </xf>
    <xf numFmtId="3" fontId="66" fillId="3" borderId="104" xfId="5" applyNumberFormat="1" applyFont="1" applyFill="1" applyBorder="1" applyAlignment="1">
      <alignment horizontal="right"/>
    </xf>
    <xf numFmtId="3" fontId="66" fillId="3" borderId="119" xfId="5" applyNumberFormat="1" applyFont="1" applyFill="1" applyBorder="1" applyAlignment="1">
      <alignment horizontal="right"/>
    </xf>
    <xf numFmtId="3" fontId="66" fillId="0" borderId="105" xfId="5" applyNumberFormat="1" applyFont="1" applyFill="1" applyBorder="1" applyAlignment="1">
      <alignment horizontal="right"/>
    </xf>
    <xf numFmtId="0" fontId="65" fillId="0" borderId="0" xfId="3" applyFont="1" applyFill="1" applyBorder="1"/>
    <xf numFmtId="3" fontId="65" fillId="0" borderId="0" xfId="5" applyNumberFormat="1" applyFont="1" applyFill="1" applyBorder="1" applyAlignment="1">
      <alignment horizontal="right"/>
    </xf>
    <xf numFmtId="0" fontId="68" fillId="0" borderId="0" xfId="0" applyFont="1" applyAlignment="1">
      <alignment horizontal="right"/>
    </xf>
    <xf numFmtId="9" fontId="0" fillId="18" borderId="13" xfId="2" applyFont="1" applyFill="1" applyBorder="1"/>
    <xf numFmtId="3" fontId="66" fillId="0" borderId="0" xfId="5" applyNumberFormat="1" applyFont="1" applyFill="1" applyBorder="1" applyAlignment="1">
      <alignment horizontal="right"/>
    </xf>
    <xf numFmtId="0" fontId="64" fillId="2" borderId="0" xfId="0" applyFont="1" applyFill="1"/>
    <xf numFmtId="0" fontId="61" fillId="0" borderId="0" xfId="0" applyFont="1"/>
    <xf numFmtId="0" fontId="70" fillId="0" borderId="0" xfId="0" applyFont="1"/>
    <xf numFmtId="9" fontId="64" fillId="0" borderId="0" xfId="0" applyNumberFormat="1" applyFont="1"/>
    <xf numFmtId="0" fontId="1" fillId="9" borderId="0" xfId="0" applyFont="1" applyFill="1"/>
    <xf numFmtId="0" fontId="71" fillId="13" borderId="0" xfId="0" applyFont="1" applyFill="1"/>
    <xf numFmtId="0" fontId="72" fillId="13" borderId="0" xfId="0" applyFont="1" applyFill="1"/>
    <xf numFmtId="0" fontId="74" fillId="13" borderId="0" xfId="0" applyFont="1" applyFill="1" applyAlignment="1">
      <alignment horizontal="center"/>
    </xf>
    <xf numFmtId="0" fontId="78" fillId="2" borderId="0" xfId="0" applyFont="1" applyFill="1" applyAlignment="1">
      <alignment horizontal="center" vertical="center" wrapText="1"/>
    </xf>
    <xf numFmtId="0" fontId="77" fillId="0" borderId="0" xfId="0" applyFont="1"/>
    <xf numFmtId="0" fontId="18" fillId="0" borderId="0" xfId="0" applyFont="1"/>
    <xf numFmtId="0" fontId="78" fillId="0" borderId="0" xfId="0" applyFont="1" applyFill="1" applyAlignment="1">
      <alignment vertical="center" wrapText="1"/>
    </xf>
    <xf numFmtId="0" fontId="38" fillId="2" borderId="0" xfId="0" applyFont="1" applyFill="1" applyBorder="1" applyAlignment="1" applyProtection="1">
      <alignment horizontal="center" vertical="center" wrapText="1"/>
    </xf>
    <xf numFmtId="0" fontId="82" fillId="2" borderId="0" xfId="0" applyFont="1" applyFill="1" applyAlignment="1">
      <alignment horizontal="right" vertical="center" wrapText="1"/>
    </xf>
    <xf numFmtId="0" fontId="78" fillId="2" borderId="0" xfId="0" applyFont="1" applyFill="1" applyAlignment="1">
      <alignment vertical="center" wrapText="1"/>
    </xf>
    <xf numFmtId="0" fontId="0" fillId="0" borderId="0" xfId="0" applyAlignment="1">
      <alignment horizontal="center"/>
    </xf>
    <xf numFmtId="0" fontId="1" fillId="0" borderId="0" xfId="0" applyFont="1"/>
    <xf numFmtId="0" fontId="1" fillId="0" borderId="0" xfId="0" applyFont="1" applyAlignment="1">
      <alignment horizontal="center"/>
    </xf>
    <xf numFmtId="0" fontId="75" fillId="0" borderId="0" xfId="0" applyFont="1" applyAlignment="1">
      <alignment horizontal="center" wrapText="1"/>
    </xf>
    <xf numFmtId="0" fontId="76" fillId="0" borderId="0" xfId="0" applyFont="1" applyAlignment="1">
      <alignment horizontal="center"/>
    </xf>
    <xf numFmtId="0" fontId="77" fillId="2" borderId="0" xfId="0" applyFont="1" applyFill="1" applyAlignment="1">
      <alignment horizontal="left" vertical="center" wrapText="1"/>
    </xf>
    <xf numFmtId="0" fontId="79" fillId="2" borderId="0" xfId="0" applyFont="1" applyFill="1" applyBorder="1" applyAlignment="1">
      <alignment horizontal="center" vertical="center" wrapText="1"/>
    </xf>
    <xf numFmtId="0" fontId="80" fillId="20" borderId="0" xfId="0" applyFont="1" applyFill="1" applyAlignment="1">
      <alignment vertical="center" wrapText="1"/>
    </xf>
    <xf numFmtId="0" fontId="1" fillId="0" borderId="0" xfId="0" applyFont="1" applyAlignment="1">
      <alignment horizontal="left"/>
    </xf>
    <xf numFmtId="0" fontId="0" fillId="0" borderId="0" xfId="0" applyNumberFormat="1"/>
    <xf numFmtId="0" fontId="84" fillId="2" borderId="5" xfId="0" applyFont="1" applyFill="1" applyBorder="1" applyAlignment="1">
      <alignment horizontal="center" vertical="center" wrapText="1"/>
    </xf>
    <xf numFmtId="0" fontId="22" fillId="2" borderId="0" xfId="0" quotePrefix="1" applyFont="1" applyFill="1" applyBorder="1" applyAlignment="1">
      <alignment horizontal="center"/>
    </xf>
    <xf numFmtId="0" fontId="38" fillId="2" borderId="0" xfId="0" applyFont="1" applyFill="1" applyBorder="1" applyAlignment="1">
      <alignment horizontal="left" vertical="center" wrapText="1"/>
    </xf>
    <xf numFmtId="0" fontId="77" fillId="2" borderId="0" xfId="0" applyFont="1" applyFill="1" applyAlignment="1">
      <alignment horizontal="left" vertical="center" wrapText="1"/>
    </xf>
    <xf numFmtId="0" fontId="0" fillId="0" borderId="0" xfId="0" applyBorder="1"/>
    <xf numFmtId="14" fontId="19" fillId="2" borderId="13" xfId="3" applyNumberFormat="1" applyFont="1" applyFill="1" applyBorder="1"/>
    <xf numFmtId="0" fontId="21" fillId="4" borderId="26" xfId="3" applyFont="1" applyFill="1" applyBorder="1" applyAlignment="1">
      <alignment horizontal="center"/>
    </xf>
    <xf numFmtId="0" fontId="21" fillId="4" borderId="27" xfId="3" applyFont="1" applyFill="1" applyBorder="1" applyAlignment="1">
      <alignment horizontal="center"/>
    </xf>
    <xf numFmtId="0" fontId="19" fillId="2" borderId="125" xfId="3" applyFont="1" applyFill="1" applyBorder="1" applyAlignment="1">
      <alignment horizontal="left" vertical="center" wrapText="1"/>
    </xf>
    <xf numFmtId="0" fontId="19" fillId="2" borderId="125" xfId="3" applyFont="1" applyFill="1" applyBorder="1"/>
    <xf numFmtId="0" fontId="15" fillId="2" borderId="125" xfId="0" applyFont="1" applyFill="1" applyBorder="1" applyAlignment="1">
      <alignment horizontal="center"/>
    </xf>
    <xf numFmtId="0" fontId="15" fillId="2" borderId="125" xfId="0" applyFont="1" applyFill="1" applyBorder="1"/>
    <xf numFmtId="0" fontId="19" fillId="2" borderId="0" xfId="3" applyFont="1" applyFill="1" applyBorder="1" applyAlignment="1">
      <alignment horizontal="left" vertical="center" wrapText="1"/>
    </xf>
    <xf numFmtId="0" fontId="26" fillId="2" borderId="0" xfId="0" applyFont="1" applyFill="1" applyBorder="1" applyAlignment="1">
      <alignment horizontal="center" wrapText="1"/>
    </xf>
    <xf numFmtId="0" fontId="28" fillId="2" borderId="0" xfId="3" applyFont="1" applyFill="1" applyBorder="1" applyAlignment="1">
      <alignment vertical="center"/>
    </xf>
    <xf numFmtId="0" fontId="34" fillId="6" borderId="0" xfId="3" applyFont="1" applyFill="1"/>
    <xf numFmtId="0" fontId="85" fillId="2" borderId="0" xfId="0" applyFont="1" applyFill="1" applyBorder="1" applyAlignment="1">
      <alignment horizontal="left" vertical="top" wrapText="1"/>
    </xf>
    <xf numFmtId="0" fontId="22" fillId="2" borderId="0" xfId="0" quotePrefix="1" applyFont="1" applyFill="1" applyBorder="1" applyAlignment="1"/>
    <xf numFmtId="0" fontId="17" fillId="2" borderId="0" xfId="0" applyFont="1" applyFill="1" applyBorder="1" applyAlignment="1"/>
    <xf numFmtId="0" fontId="16" fillId="2" borderId="1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2" fillId="2" borderId="50" xfId="0" quotePrefix="1" applyFont="1" applyFill="1" applyBorder="1" applyAlignment="1"/>
    <xf numFmtId="0" fontId="13" fillId="21" borderId="13" xfId="0" applyFont="1" applyFill="1" applyBorder="1" applyAlignment="1">
      <alignment horizontal="center" vertical="center" wrapText="1"/>
    </xf>
    <xf numFmtId="0" fontId="52" fillId="21" borderId="10" xfId="0" applyFont="1" applyFill="1" applyBorder="1" applyAlignment="1">
      <alignment horizontal="center" vertical="center" wrapText="1"/>
    </xf>
    <xf numFmtId="0" fontId="52" fillId="21" borderId="13" xfId="0" applyFont="1" applyFill="1" applyBorder="1" applyAlignment="1">
      <alignment horizontal="center" vertical="center" wrapText="1"/>
    </xf>
    <xf numFmtId="43" fontId="52" fillId="21" borderId="13" xfId="1" applyFont="1" applyFill="1" applyBorder="1" applyAlignment="1">
      <alignment horizontal="center" vertical="center" wrapText="1"/>
    </xf>
    <xf numFmtId="0" fontId="18" fillId="21" borderId="13" xfId="0" applyFont="1" applyFill="1" applyBorder="1" applyAlignment="1">
      <alignment horizontal="center"/>
    </xf>
    <xf numFmtId="164" fontId="18" fillId="21" borderId="13" xfId="1" applyNumberFormat="1" applyFont="1" applyFill="1" applyBorder="1" applyAlignment="1">
      <alignment wrapText="1"/>
    </xf>
    <xf numFmtId="164" fontId="18" fillId="21" borderId="13" xfId="0" applyNumberFormat="1" applyFont="1" applyFill="1" applyBorder="1" applyAlignment="1"/>
    <xf numFmtId="0" fontId="30" fillId="22" borderId="13" xfId="0" applyFont="1" applyFill="1" applyBorder="1" applyAlignment="1">
      <alignment horizontal="center" vertical="center" wrapText="1"/>
    </xf>
    <xf numFmtId="164" fontId="13" fillId="22" borderId="13" xfId="1" applyNumberFormat="1" applyFont="1" applyFill="1" applyBorder="1" applyAlignment="1">
      <alignment horizontal="center" vertical="center"/>
    </xf>
    <xf numFmtId="164" fontId="13" fillId="22" borderId="10" xfId="1" applyNumberFormat="1" applyFont="1" applyFill="1" applyBorder="1" applyAlignment="1">
      <alignment horizontal="center" vertical="center"/>
    </xf>
    <xf numFmtId="0" fontId="13" fillId="3" borderId="13" xfId="0" applyFont="1" applyFill="1" applyBorder="1"/>
    <xf numFmtId="164" fontId="13" fillId="3" borderId="13" xfId="0" applyNumberFormat="1" applyFont="1" applyFill="1" applyBorder="1"/>
    <xf numFmtId="0" fontId="13" fillId="3" borderId="13" xfId="0" applyFont="1" applyFill="1" applyBorder="1" applyAlignment="1">
      <alignment horizontal="center" vertical="center" wrapText="1"/>
    </xf>
    <xf numFmtId="0" fontId="0" fillId="0" borderId="0" xfId="0" applyAlignment="1"/>
    <xf numFmtId="0" fontId="88" fillId="2" borderId="122" xfId="0" applyFont="1" applyFill="1" applyBorder="1" applyAlignment="1">
      <alignment vertical="center" wrapText="1"/>
    </xf>
    <xf numFmtId="0" fontId="88" fillId="2" borderId="77" xfId="0" applyFont="1" applyFill="1" applyBorder="1" applyAlignment="1">
      <alignment horizontal="center" vertical="center" wrapText="1"/>
    </xf>
    <xf numFmtId="168" fontId="90" fillId="2" borderId="77" xfId="0" applyNumberFormat="1" applyFont="1" applyFill="1" applyBorder="1" applyAlignment="1">
      <alignment vertical="center"/>
    </xf>
    <xf numFmtId="168" fontId="90" fillId="2" borderId="78" xfId="0" applyNumberFormat="1" applyFont="1" applyFill="1" applyBorder="1" applyAlignment="1">
      <alignment vertical="center"/>
    </xf>
    <xf numFmtId="0" fontId="88" fillId="0" borderId="17" xfId="0" applyFont="1" applyFill="1" applyBorder="1" applyAlignment="1">
      <alignment vertical="center" wrapText="1"/>
    </xf>
    <xf numFmtId="0" fontId="88" fillId="0" borderId="13" xfId="0" applyFont="1" applyFill="1" applyBorder="1" applyAlignment="1">
      <alignment horizontal="center" vertical="center" wrapText="1"/>
    </xf>
    <xf numFmtId="168" fontId="90" fillId="2" borderId="26" xfId="0" applyNumberFormat="1" applyFont="1" applyFill="1" applyBorder="1" applyAlignment="1">
      <alignment vertical="center"/>
    </xf>
    <xf numFmtId="168" fontId="90" fillId="2" borderId="22" xfId="0" applyNumberFormat="1" applyFont="1" applyFill="1" applyBorder="1" applyAlignment="1">
      <alignment vertical="center"/>
    </xf>
    <xf numFmtId="0" fontId="88" fillId="0" borderId="13" xfId="0" applyFont="1" applyFill="1" applyBorder="1" applyAlignment="1">
      <alignment vertical="center" wrapText="1"/>
    </xf>
    <xf numFmtId="168" fontId="90" fillId="2" borderId="13" xfId="0" applyNumberFormat="1" applyFont="1" applyFill="1" applyBorder="1" applyAlignment="1">
      <alignment vertical="center"/>
    </xf>
    <xf numFmtId="168" fontId="90" fillId="2" borderId="18" xfId="0" quotePrefix="1" applyNumberFormat="1" applyFont="1" applyFill="1" applyBorder="1" applyAlignment="1">
      <alignment vertical="center"/>
    </xf>
    <xf numFmtId="0" fontId="88" fillId="0" borderId="19" xfId="0" applyFont="1" applyFill="1" applyBorder="1" applyAlignment="1">
      <alignment vertical="center" wrapText="1"/>
    </xf>
    <xf numFmtId="0" fontId="88" fillId="0" borderId="30" xfId="0" applyFont="1" applyFill="1" applyBorder="1" applyAlignment="1">
      <alignment horizontal="center" vertical="center" wrapText="1"/>
    </xf>
    <xf numFmtId="168" fontId="90" fillId="2" borderId="30" xfId="0" applyNumberFormat="1" applyFont="1" applyFill="1" applyBorder="1" applyAlignment="1">
      <alignment vertical="center"/>
    </xf>
    <xf numFmtId="168" fontId="90" fillId="2" borderId="20" xfId="0" applyNumberFormat="1" applyFont="1" applyFill="1" applyBorder="1" applyAlignment="1">
      <alignment vertical="center"/>
    </xf>
    <xf numFmtId="0" fontId="78" fillId="21" borderId="0" xfId="0" applyFont="1" applyFill="1" applyAlignment="1">
      <alignment horizontal="right" vertical="center" wrapText="1"/>
    </xf>
    <xf numFmtId="0" fontId="64" fillId="21" borderId="0" xfId="0" applyFont="1" applyFill="1"/>
    <xf numFmtId="167" fontId="64" fillId="21" borderId="0" xfId="0" applyNumberFormat="1" applyFont="1" applyFill="1"/>
    <xf numFmtId="0" fontId="69" fillId="21" borderId="0" xfId="0" applyFont="1" applyFill="1"/>
    <xf numFmtId="167" fontId="69" fillId="21" borderId="0" xfId="0" applyNumberFormat="1" applyFont="1" applyFill="1"/>
    <xf numFmtId="9" fontId="61" fillId="21" borderId="0" xfId="0" applyNumberFormat="1" applyFont="1" applyFill="1"/>
    <xf numFmtId="167" fontId="61" fillId="21" borderId="0" xfId="0" applyNumberFormat="1" applyFont="1" applyFill="1"/>
    <xf numFmtId="0" fontId="19" fillId="10" borderId="0" xfId="3" applyFont="1" applyFill="1"/>
    <xf numFmtId="0" fontId="1" fillId="0" borderId="77" xfId="0" applyFont="1" applyBorder="1" applyAlignment="1">
      <alignment horizontal="center"/>
    </xf>
    <xf numFmtId="0" fontId="1" fillId="0" borderId="78" xfId="0" applyFont="1" applyBorder="1" applyAlignment="1">
      <alignment horizontal="center"/>
    </xf>
    <xf numFmtId="3" fontId="90" fillId="0" borderId="28" xfId="5" applyNumberFormat="1" applyFont="1" applyFill="1" applyBorder="1" applyAlignment="1">
      <alignment horizontal="center"/>
    </xf>
    <xf numFmtId="3" fontId="90" fillId="0" borderId="37" xfId="5" applyNumberFormat="1" applyFont="1" applyFill="1" applyBorder="1" applyAlignment="1">
      <alignment horizontal="center"/>
    </xf>
    <xf numFmtId="0" fontId="0" fillId="0" borderId="0" xfId="0" applyFill="1" applyBorder="1"/>
    <xf numFmtId="0" fontId="90" fillId="2" borderId="129" xfId="4" applyFont="1" applyFill="1" applyBorder="1" applyAlignment="1" applyProtection="1">
      <alignment vertical="center"/>
    </xf>
    <xf numFmtId="0" fontId="90" fillId="2" borderId="74" xfId="4" applyFont="1" applyFill="1" applyBorder="1" applyAlignment="1" applyProtection="1">
      <alignment vertical="center"/>
    </xf>
    <xf numFmtId="0" fontId="90" fillId="2" borderId="137" xfId="4" applyFont="1" applyFill="1" applyBorder="1" applyAlignment="1" applyProtection="1">
      <alignment vertical="center"/>
    </xf>
    <xf numFmtId="3" fontId="29" fillId="3" borderId="138" xfId="0" applyNumberFormat="1" applyFont="1" applyFill="1" applyBorder="1"/>
    <xf numFmtId="3" fontId="29" fillId="3" borderId="92" xfId="0" applyNumberFormat="1" applyFont="1" applyFill="1" applyBorder="1"/>
    <xf numFmtId="0" fontId="29" fillId="2" borderId="97" xfId="4" applyFont="1" applyFill="1" applyBorder="1" applyAlignment="1" applyProtection="1">
      <alignment horizontal="left" vertical="center" indent="2"/>
    </xf>
    <xf numFmtId="0" fontId="29" fillId="2" borderId="83" xfId="4" applyFont="1" applyFill="1" applyBorder="1" applyAlignment="1" applyProtection="1">
      <alignment horizontal="left" vertical="center" indent="2"/>
    </xf>
    <xf numFmtId="0" fontId="29" fillId="2" borderId="140" xfId="4" applyFont="1" applyFill="1" applyBorder="1" applyAlignment="1" applyProtection="1">
      <alignment horizontal="left" vertical="center" indent="2"/>
    </xf>
    <xf numFmtId="3" fontId="29" fillId="2" borderId="141" xfId="0" applyNumberFormat="1" applyFont="1" applyFill="1" applyBorder="1" applyAlignment="1">
      <alignment horizontal="left" indent="2"/>
    </xf>
    <xf numFmtId="3" fontId="29" fillId="2" borderId="85" xfId="0" applyNumberFormat="1" applyFont="1" applyFill="1" applyBorder="1" applyAlignment="1">
      <alignment horizontal="left" indent="2"/>
    </xf>
    <xf numFmtId="3" fontId="29" fillId="2" borderId="86" xfId="0" applyNumberFormat="1" applyFont="1" applyFill="1" applyBorder="1" applyAlignment="1">
      <alignment horizontal="left" indent="2"/>
    </xf>
    <xf numFmtId="0" fontId="92" fillId="0" borderId="0" xfId="0" applyFont="1" applyFill="1" applyAlignment="1">
      <alignment horizontal="left" indent="2"/>
    </xf>
    <xf numFmtId="0" fontId="92" fillId="0" borderId="0" xfId="0" applyFont="1" applyAlignment="1">
      <alignment horizontal="left" indent="2"/>
    </xf>
    <xf numFmtId="0" fontId="29" fillId="2" borderId="131" xfId="4" applyFont="1" applyFill="1" applyBorder="1" applyAlignment="1" applyProtection="1">
      <alignment horizontal="left" vertical="center" indent="2"/>
    </xf>
    <xf numFmtId="0" fontId="29" fillId="2" borderId="132" xfId="4" applyFont="1" applyFill="1" applyBorder="1" applyAlignment="1" applyProtection="1">
      <alignment horizontal="left" vertical="center" indent="2"/>
    </xf>
    <xf numFmtId="0" fontId="29" fillId="2" borderId="143" xfId="4" applyFont="1" applyFill="1" applyBorder="1" applyAlignment="1" applyProtection="1">
      <alignment horizontal="left" vertical="center" indent="2"/>
    </xf>
    <xf numFmtId="3" fontId="29" fillId="2" borderId="144" xfId="0" applyNumberFormat="1" applyFont="1" applyFill="1" applyBorder="1" applyAlignment="1">
      <alignment horizontal="left" indent="2"/>
    </xf>
    <xf numFmtId="3" fontId="29" fillId="2" borderId="133" xfId="0" applyNumberFormat="1" applyFont="1" applyFill="1" applyBorder="1" applyAlignment="1">
      <alignment horizontal="left" indent="2"/>
    </xf>
    <xf numFmtId="3" fontId="29" fillId="2" borderId="145" xfId="0" applyNumberFormat="1" applyFont="1" applyFill="1" applyBorder="1" applyAlignment="1">
      <alignment horizontal="left" indent="2"/>
    </xf>
    <xf numFmtId="0" fontId="90" fillId="0" borderId="147" xfId="4" applyFont="1" applyFill="1" applyBorder="1" applyAlignment="1" applyProtection="1">
      <alignment vertical="center"/>
    </xf>
    <xf numFmtId="0" fontId="90" fillId="0" borderId="148" xfId="4" applyFont="1" applyFill="1" applyBorder="1" applyAlignment="1" applyProtection="1">
      <alignment vertical="center"/>
    </xf>
    <xf numFmtId="0" fontId="90" fillId="0" borderId="149" xfId="4" applyFont="1" applyFill="1" applyBorder="1" applyAlignment="1" applyProtection="1">
      <alignment vertical="center"/>
    </xf>
    <xf numFmtId="3" fontId="29" fillId="2" borderId="150" xfId="0" applyNumberFormat="1" applyFont="1" applyFill="1" applyBorder="1"/>
    <xf numFmtId="3" fontId="29" fillId="2" borderId="151" xfId="0" applyNumberFormat="1" applyFont="1" applyFill="1" applyBorder="1"/>
    <xf numFmtId="3" fontId="29" fillId="2" borderId="152" xfId="0" applyNumberFormat="1" applyFont="1" applyFill="1" applyBorder="1"/>
    <xf numFmtId="0" fontId="29" fillId="0" borderId="154" xfId="4" applyFont="1" applyFill="1" applyBorder="1" applyAlignment="1" applyProtection="1">
      <alignment vertical="center"/>
    </xf>
    <xf numFmtId="0" fontId="29" fillId="0" borderId="155" xfId="4" applyFont="1" applyFill="1" applyBorder="1" applyAlignment="1" applyProtection="1">
      <alignment vertical="center"/>
    </xf>
    <xf numFmtId="0" fontId="29" fillId="0" borderId="156" xfId="4" applyFont="1" applyFill="1" applyBorder="1" applyAlignment="1" applyProtection="1">
      <alignment vertical="center"/>
    </xf>
    <xf numFmtId="3" fontId="29" fillId="2" borderId="157" xfId="0" applyNumberFormat="1" applyFont="1" applyFill="1" applyBorder="1"/>
    <xf numFmtId="3" fontId="29" fillId="2" borderId="158" xfId="0" applyNumberFormat="1" applyFont="1" applyFill="1" applyBorder="1"/>
    <xf numFmtId="3" fontId="29" fillId="2" borderId="159" xfId="0" applyNumberFormat="1" applyFont="1" applyFill="1" applyBorder="1"/>
    <xf numFmtId="0" fontId="92" fillId="0" borderId="0" xfId="0" applyFont="1" applyFill="1"/>
    <xf numFmtId="0" fontId="92" fillId="0" borderId="0" xfId="0" applyFont="1"/>
    <xf numFmtId="0" fontId="90" fillId="0" borderId="34" xfId="4" applyFont="1" applyFill="1" applyBorder="1" applyAlignment="1" applyProtection="1">
      <alignment vertical="center"/>
    </xf>
    <xf numFmtId="0" fontId="90" fillId="0" borderId="11" xfId="4" applyFont="1" applyFill="1" applyBorder="1" applyAlignment="1" applyProtection="1">
      <alignment vertical="center"/>
    </xf>
    <xf numFmtId="0" fontId="90" fillId="0" borderId="35" xfId="4" applyFont="1" applyFill="1" applyBorder="1" applyAlignment="1" applyProtection="1">
      <alignment vertical="center"/>
    </xf>
    <xf numFmtId="3" fontId="29" fillId="2" borderId="17" xfId="0" applyNumberFormat="1" applyFont="1" applyFill="1" applyBorder="1"/>
    <xf numFmtId="3" fontId="29" fillId="2" borderId="13" xfId="0" applyNumberFormat="1" applyFont="1" applyFill="1" applyBorder="1"/>
    <xf numFmtId="3" fontId="29" fillId="2" borderId="10" xfId="0" applyNumberFormat="1" applyFont="1" applyFill="1" applyBorder="1"/>
    <xf numFmtId="0" fontId="90" fillId="0" borderId="162" xfId="4" applyFont="1" applyFill="1" applyBorder="1" applyAlignment="1" applyProtection="1">
      <alignment vertical="center"/>
    </xf>
    <xf numFmtId="0" fontId="90" fillId="0" borderId="163" xfId="4" applyFont="1" applyFill="1" applyBorder="1" applyAlignment="1" applyProtection="1">
      <alignment vertical="center"/>
    </xf>
    <xf numFmtId="0" fontId="90" fillId="0" borderId="164" xfId="4" applyFont="1" applyFill="1" applyBorder="1" applyAlignment="1" applyProtection="1">
      <alignment vertical="center"/>
    </xf>
    <xf numFmtId="3" fontId="29" fillId="3" borderId="165" xfId="0" applyNumberFormat="1" applyFont="1" applyFill="1" applyBorder="1"/>
    <xf numFmtId="3" fontId="29" fillId="3" borderId="134" xfId="0" applyNumberFormat="1" applyFont="1" applyFill="1" applyBorder="1"/>
    <xf numFmtId="0" fontId="29" fillId="0" borderId="94" xfId="4" applyFont="1" applyFill="1" applyBorder="1" applyAlignment="1" applyProtection="1">
      <alignment vertical="center"/>
    </xf>
    <xf numFmtId="0" fontId="29" fillId="0" borderId="83" xfId="4" applyFont="1" applyFill="1" applyBorder="1" applyAlignment="1" applyProtection="1">
      <alignment vertical="center"/>
    </xf>
    <xf numFmtId="0" fontId="29" fillId="0" borderId="140" xfId="4" applyFont="1" applyFill="1" applyBorder="1" applyAlignment="1" applyProtection="1">
      <alignment vertical="center"/>
    </xf>
    <xf numFmtId="3" fontId="29" fillId="2" borderId="141" xfId="0" applyNumberFormat="1" applyFont="1" applyFill="1" applyBorder="1"/>
    <xf numFmtId="3" fontId="29" fillId="2" borderId="85" xfId="0" applyNumberFormat="1" applyFont="1" applyFill="1" applyBorder="1"/>
    <xf numFmtId="3" fontId="29" fillId="2" borderId="97" xfId="0" applyNumberFormat="1" applyFont="1" applyFill="1" applyBorder="1"/>
    <xf numFmtId="0" fontId="29" fillId="0" borderId="167" xfId="4" applyFont="1" applyFill="1" applyBorder="1" applyAlignment="1" applyProtection="1">
      <alignment vertical="center"/>
    </xf>
    <xf numFmtId="0" fontId="29" fillId="0" borderId="132" xfId="4" applyFont="1" applyFill="1" applyBorder="1" applyAlignment="1" applyProtection="1">
      <alignment vertical="center"/>
    </xf>
    <xf numFmtId="0" fontId="29" fillId="0" borderId="143" xfId="4" applyFont="1" applyFill="1" applyBorder="1" applyAlignment="1" applyProtection="1">
      <alignment vertical="center"/>
    </xf>
    <xf numFmtId="3" fontId="29" fillId="2" borderId="144" xfId="0" applyNumberFormat="1" applyFont="1" applyFill="1" applyBorder="1"/>
    <xf numFmtId="3" fontId="29" fillId="2" borderId="133" xfId="0" applyNumberFormat="1" applyFont="1" applyFill="1" applyBorder="1"/>
    <xf numFmtId="3" fontId="29" fillId="2" borderId="131" xfId="0" applyNumberFormat="1" applyFont="1" applyFill="1" applyBorder="1"/>
    <xf numFmtId="0" fontId="90" fillId="0" borderId="3" xfId="4" applyFont="1" applyFill="1" applyBorder="1" applyAlignment="1" applyProtection="1">
      <alignment vertical="center"/>
    </xf>
    <xf numFmtId="0" fontId="90" fillId="0" borderId="2" xfId="4" applyFont="1" applyFill="1" applyBorder="1" applyAlignment="1" applyProtection="1">
      <alignment vertical="center"/>
    </xf>
    <xf numFmtId="0" fontId="90" fillId="0" borderId="1" xfId="4" applyFont="1" applyFill="1" applyBorder="1" applyAlignment="1" applyProtection="1">
      <alignment vertical="center"/>
    </xf>
    <xf numFmtId="3" fontId="29" fillId="2" borderId="168" xfId="0" applyNumberFormat="1" applyFont="1" applyFill="1" applyBorder="1"/>
    <xf numFmtId="3" fontId="29" fillId="2" borderId="27" xfId="0" applyNumberFormat="1" applyFont="1" applyFill="1" applyBorder="1"/>
    <xf numFmtId="3" fontId="29" fillId="2" borderId="38" xfId="0" applyNumberFormat="1" applyFont="1" applyFill="1" applyBorder="1"/>
    <xf numFmtId="3" fontId="30" fillId="3" borderId="170" xfId="0" applyNumberFormat="1" applyFont="1" applyFill="1" applyBorder="1"/>
    <xf numFmtId="3" fontId="30" fillId="3" borderId="5" xfId="0" applyNumberFormat="1" applyFont="1" applyFill="1" applyBorder="1"/>
    <xf numFmtId="3" fontId="30" fillId="0" borderId="31" xfId="5" applyNumberFormat="1" applyFont="1" applyBorder="1" applyAlignment="1">
      <alignment horizontal="center" wrapText="1"/>
    </xf>
    <xf numFmtId="0" fontId="90" fillId="0" borderId="10" xfId="4" applyFont="1" applyFill="1" applyBorder="1" applyAlignment="1" applyProtection="1">
      <alignment vertical="center"/>
    </xf>
    <xf numFmtId="3" fontId="88" fillId="2" borderId="13" xfId="0" applyNumberFormat="1" applyFont="1" applyFill="1" applyBorder="1"/>
    <xf numFmtId="3" fontId="88" fillId="2" borderId="10" xfId="0" applyNumberFormat="1" applyFont="1" applyFill="1" applyBorder="1"/>
    <xf numFmtId="3" fontId="88" fillId="3" borderId="161" xfId="0" applyNumberFormat="1" applyFont="1" applyFill="1" applyBorder="1"/>
    <xf numFmtId="0" fontId="93" fillId="0" borderId="0" xfId="0" applyFont="1" applyFill="1"/>
    <xf numFmtId="0" fontId="93" fillId="0" borderId="0" xfId="0" applyFont="1"/>
    <xf numFmtId="0" fontId="90" fillId="0" borderId="169" xfId="4" applyFont="1" applyFill="1" applyBorder="1" applyAlignment="1" applyProtection="1">
      <alignment vertical="center"/>
    </xf>
    <xf numFmtId="3" fontId="88" fillId="3" borderId="169" xfId="0" applyNumberFormat="1" applyFont="1" applyFill="1" applyBorder="1"/>
    <xf numFmtId="0" fontId="90" fillId="0" borderId="153" xfId="4" applyFont="1" applyFill="1" applyBorder="1" applyAlignment="1" applyProtection="1">
      <alignment vertical="center"/>
    </xf>
    <xf numFmtId="3" fontId="88" fillId="3" borderId="151" xfId="0" applyNumberFormat="1" applyFont="1" applyFill="1" applyBorder="1"/>
    <xf numFmtId="3" fontId="88" fillId="3" borderId="152" xfId="0" applyNumberFormat="1" applyFont="1" applyFill="1" applyBorder="1"/>
    <xf numFmtId="0" fontId="29" fillId="0" borderId="171" xfId="4" applyFont="1" applyFill="1" applyBorder="1" applyAlignment="1" applyProtection="1">
      <alignment horizontal="left" vertical="center" indent="2"/>
    </xf>
    <xf numFmtId="0" fontId="88" fillId="0" borderId="172" xfId="4" applyFont="1" applyFill="1" applyBorder="1" applyAlignment="1" applyProtection="1">
      <alignment vertical="center"/>
    </xf>
    <xf numFmtId="3" fontId="88" fillId="2" borderId="173" xfId="0" applyNumberFormat="1" applyFont="1" applyFill="1" applyBorder="1"/>
    <xf numFmtId="3" fontId="88" fillId="2" borderId="174" xfId="0" applyNumberFormat="1" applyFont="1" applyFill="1" applyBorder="1"/>
    <xf numFmtId="3" fontId="88" fillId="3" borderId="175" xfId="0" applyNumberFormat="1" applyFont="1" applyFill="1" applyBorder="1"/>
    <xf numFmtId="0" fontId="29" fillId="0" borderId="175" xfId="4" applyFont="1" applyFill="1" applyBorder="1" applyAlignment="1" applyProtection="1">
      <alignment horizontal="left" vertical="center" indent="2"/>
    </xf>
    <xf numFmtId="0" fontId="29" fillId="0" borderId="154" xfId="4" applyFont="1" applyFill="1" applyBorder="1" applyAlignment="1" applyProtection="1">
      <alignment horizontal="left" vertical="center" indent="2"/>
    </xf>
    <xf numFmtId="0" fontId="88" fillId="0" borderId="155" xfId="4" applyFont="1" applyFill="1" applyBorder="1" applyAlignment="1" applyProtection="1">
      <alignment vertical="center"/>
    </xf>
    <xf numFmtId="3" fontId="88" fillId="2" borderId="158" xfId="0" applyNumberFormat="1" applyFont="1" applyFill="1" applyBorder="1"/>
    <xf numFmtId="3" fontId="88" fillId="2" borderId="159" xfId="0" applyNumberFormat="1" applyFont="1" applyFill="1" applyBorder="1"/>
    <xf numFmtId="0" fontId="90" fillId="0" borderId="161" xfId="4" applyFont="1" applyFill="1" applyBorder="1" applyAlignment="1" applyProtection="1">
      <alignment vertical="center"/>
    </xf>
    <xf numFmtId="0" fontId="90" fillId="0" borderId="176" xfId="4" applyFont="1" applyFill="1" applyBorder="1" applyAlignment="1" applyProtection="1">
      <alignment vertical="center"/>
    </xf>
    <xf numFmtId="0" fontId="94" fillId="16" borderId="5" xfId="4" applyFont="1" applyFill="1" applyBorder="1" applyAlignment="1" applyProtection="1">
      <alignment horizontal="left" vertical="center"/>
    </xf>
    <xf numFmtId="0" fontId="94" fillId="16" borderId="15" xfId="4" applyFont="1" applyFill="1" applyBorder="1" applyAlignment="1" applyProtection="1">
      <alignment horizontal="center" vertical="center"/>
    </xf>
    <xf numFmtId="3" fontId="30" fillId="3" borderId="177" xfId="0" applyNumberFormat="1" applyFont="1" applyFill="1" applyBorder="1"/>
    <xf numFmtId="3" fontId="30" fillId="3" borderId="178" xfId="0" applyNumberFormat="1" applyFont="1" applyFill="1" applyBorder="1"/>
    <xf numFmtId="0" fontId="94" fillId="0" borderId="0" xfId="4" applyFont="1" applyFill="1" applyBorder="1" applyAlignment="1" applyProtection="1">
      <alignment horizontal="center" vertical="center"/>
    </xf>
    <xf numFmtId="3" fontId="30" fillId="0" borderId="0" xfId="0" applyNumberFormat="1" applyFont="1" applyFill="1" applyBorder="1"/>
    <xf numFmtId="0" fontId="94" fillId="16" borderId="5" xfId="4" applyFont="1" applyFill="1" applyBorder="1" applyAlignment="1" applyProtection="1">
      <alignment horizontal="left" vertical="center" indent="2"/>
    </xf>
    <xf numFmtId="3" fontId="30" fillId="3" borderId="179" xfId="0" applyNumberFormat="1" applyFont="1" applyFill="1" applyBorder="1"/>
    <xf numFmtId="0" fontId="30" fillId="0" borderId="14" xfId="0" applyFont="1" applyBorder="1" applyAlignment="1"/>
    <xf numFmtId="0" fontId="30" fillId="0" borderId="15" xfId="0" applyFont="1" applyBorder="1" applyAlignment="1"/>
    <xf numFmtId="0" fontId="30" fillId="0" borderId="16" xfId="0" applyFont="1" applyBorder="1" applyAlignment="1"/>
    <xf numFmtId="3" fontId="30" fillId="0" borderId="39" xfId="0" applyNumberFormat="1" applyFont="1" applyBorder="1" applyAlignment="1">
      <alignment horizontal="center"/>
    </xf>
    <xf numFmtId="0" fontId="30" fillId="0" borderId="0" xfId="0" applyFont="1" applyBorder="1" applyAlignment="1">
      <alignment horizontal="center"/>
    </xf>
    <xf numFmtId="0" fontId="0" fillId="0" borderId="0" xfId="0" applyFill="1" applyAlignment="1">
      <alignment wrapText="1"/>
    </xf>
    <xf numFmtId="0" fontId="0" fillId="0" borderId="0" xfId="0" applyAlignment="1">
      <alignment wrapText="1"/>
    </xf>
    <xf numFmtId="0" fontId="29" fillId="0" borderId="6" xfId="0" applyFont="1" applyFill="1" applyBorder="1" applyAlignment="1"/>
    <xf numFmtId="0" fontId="29" fillId="0" borderId="0" xfId="0" applyFont="1" applyFill="1" applyBorder="1" applyAlignment="1"/>
    <xf numFmtId="0" fontId="29" fillId="0" borderId="4" xfId="0" applyFont="1" applyFill="1" applyBorder="1" applyAlignment="1"/>
    <xf numFmtId="0" fontId="0" fillId="0" borderId="59" xfId="0" applyFill="1" applyBorder="1"/>
    <xf numFmtId="0" fontId="0" fillId="0" borderId="29" xfId="0" applyFill="1" applyBorder="1"/>
    <xf numFmtId="0" fontId="0" fillId="0" borderId="180" xfId="0" applyFill="1" applyBorder="1"/>
    <xf numFmtId="0" fontId="29" fillId="0" borderId="3" xfId="0" applyFont="1" applyBorder="1" applyAlignment="1"/>
    <xf numFmtId="0" fontId="29" fillId="0" borderId="2" xfId="0" applyFont="1" applyBorder="1" applyAlignment="1"/>
    <xf numFmtId="0" fontId="29" fillId="0" borderId="1" xfId="0" applyFont="1" applyBorder="1" applyAlignment="1"/>
    <xf numFmtId="0" fontId="0" fillId="0" borderId="181" xfId="0" applyBorder="1"/>
    <xf numFmtId="0" fontId="0" fillId="0" borderId="30" xfId="0" applyBorder="1"/>
    <xf numFmtId="0" fontId="0" fillId="0" borderId="20" xfId="0" applyBorder="1"/>
    <xf numFmtId="3" fontId="29" fillId="3" borderId="139" xfId="0" applyNumberFormat="1" applyFont="1" applyFill="1" applyBorder="1" applyAlignment="1">
      <alignment horizontal="center"/>
    </xf>
    <xf numFmtId="3" fontId="29" fillId="3" borderId="142" xfId="0" applyNumberFormat="1" applyFont="1" applyFill="1" applyBorder="1" applyAlignment="1">
      <alignment horizontal="center"/>
    </xf>
    <xf numFmtId="3" fontId="29" fillId="3" borderId="146" xfId="0" applyNumberFormat="1" applyFont="1" applyFill="1" applyBorder="1" applyAlignment="1">
      <alignment horizontal="center"/>
    </xf>
    <xf numFmtId="3" fontId="29" fillId="3" borderId="153" xfId="0" applyNumberFormat="1" applyFont="1" applyFill="1" applyBorder="1" applyAlignment="1">
      <alignment horizontal="center"/>
    </xf>
    <xf numFmtId="3" fontId="29" fillId="3" borderId="160" xfId="0" applyNumberFormat="1" applyFont="1" applyFill="1" applyBorder="1" applyAlignment="1">
      <alignment horizontal="center"/>
    </xf>
    <xf numFmtId="3" fontId="29" fillId="3" borderId="161" xfId="0" applyNumberFormat="1" applyFont="1" applyFill="1" applyBorder="1" applyAlignment="1">
      <alignment horizontal="center"/>
    </xf>
    <xf numFmtId="3" fontId="29" fillId="3" borderId="166" xfId="0" applyNumberFormat="1" applyFont="1" applyFill="1" applyBorder="1" applyAlignment="1">
      <alignment horizontal="center"/>
    </xf>
    <xf numFmtId="3" fontId="29" fillId="3" borderId="169" xfId="0" applyNumberFormat="1" applyFont="1" applyFill="1" applyBorder="1" applyAlignment="1">
      <alignment horizontal="center"/>
    </xf>
    <xf numFmtId="3" fontId="88" fillId="0" borderId="13" xfId="0" applyNumberFormat="1" applyFont="1" applyFill="1" applyBorder="1"/>
    <xf numFmtId="3" fontId="88" fillId="0" borderId="10" xfId="0" applyNumberFormat="1" applyFont="1" applyFill="1" applyBorder="1"/>
    <xf numFmtId="3" fontId="34" fillId="0" borderId="27" xfId="5" applyNumberFormat="1" applyFont="1" applyFill="1" applyBorder="1" applyAlignment="1">
      <alignment horizontal="right"/>
    </xf>
    <xf numFmtId="0" fontId="0" fillId="0" borderId="0" xfId="0" applyAlignment="1">
      <alignment vertical="center"/>
    </xf>
    <xf numFmtId="0" fontId="71" fillId="13" borderId="87" xfId="0" applyFont="1" applyFill="1" applyBorder="1"/>
    <xf numFmtId="0" fontId="72" fillId="13" borderId="87" xfId="0" applyFont="1" applyFill="1" applyBorder="1"/>
    <xf numFmtId="0" fontId="73" fillId="13" borderId="87" xfId="0" applyFont="1" applyFill="1" applyBorder="1" applyAlignment="1">
      <alignment horizontal="center"/>
    </xf>
    <xf numFmtId="0" fontId="74" fillId="13" borderId="87" xfId="0" applyFont="1" applyFill="1" applyBorder="1" applyAlignment="1">
      <alignment horizontal="center"/>
    </xf>
    <xf numFmtId="0" fontId="0" fillId="0" borderId="0" xfId="0" applyFont="1" applyBorder="1"/>
    <xf numFmtId="0" fontId="77" fillId="2" borderId="0" xfId="0" applyFont="1" applyFill="1" applyBorder="1" applyAlignment="1">
      <alignment horizontal="left" vertical="center" wrapText="1"/>
    </xf>
    <xf numFmtId="0" fontId="0" fillId="0" borderId="74" xfId="0" applyBorder="1"/>
    <xf numFmtId="0" fontId="29" fillId="21" borderId="170" xfId="3" applyFont="1" applyFill="1" applyBorder="1" applyAlignment="1">
      <alignment horizontal="center" textRotation="90"/>
    </xf>
    <xf numFmtId="0" fontId="21" fillId="21" borderId="177" xfId="3" applyFont="1" applyFill="1" applyBorder="1" applyAlignment="1">
      <alignment horizontal="center"/>
    </xf>
    <xf numFmtId="0" fontId="19" fillId="3" borderId="27" xfId="3" applyFill="1" applyBorder="1"/>
    <xf numFmtId="0" fontId="19" fillId="21" borderId="36" xfId="3" applyFill="1" applyBorder="1"/>
    <xf numFmtId="0" fontId="30" fillId="21" borderId="11" xfId="3" applyFont="1" applyFill="1" applyBorder="1" applyAlignment="1"/>
    <xf numFmtId="0" fontId="15" fillId="3" borderId="13" xfId="0" applyFont="1" applyFill="1" applyBorder="1" applyAlignment="1">
      <alignment horizontal="left" vertical="center" wrapText="1"/>
    </xf>
    <xf numFmtId="0" fontId="14" fillId="21" borderId="13" xfId="0" applyFont="1" applyFill="1" applyBorder="1" applyAlignment="1">
      <alignment horizontal="left" vertical="center" wrapText="1"/>
    </xf>
    <xf numFmtId="0" fontId="14" fillId="21" borderId="13" xfId="0" applyFont="1" applyFill="1" applyBorder="1" applyAlignment="1">
      <alignment horizontal="center" vertical="center" wrapText="1"/>
    </xf>
    <xf numFmtId="0" fontId="47" fillId="2" borderId="51" xfId="0" applyFont="1" applyFill="1" applyBorder="1"/>
    <xf numFmtId="0" fontId="4" fillId="2" borderId="0" xfId="0" applyFont="1" applyFill="1" applyBorder="1" applyAlignment="1">
      <alignment vertical="center" wrapText="1"/>
    </xf>
    <xf numFmtId="0" fontId="16" fillId="2" borderId="0" xfId="0" applyFont="1" applyFill="1" applyBorder="1" applyAlignment="1">
      <alignment vertical="top" wrapText="1"/>
    </xf>
    <xf numFmtId="0" fontId="101" fillId="25" borderId="183" xfId="3" applyFont="1" applyFill="1" applyBorder="1" applyAlignment="1" applyProtection="1">
      <alignment horizontal="center" vertical="top" wrapText="1"/>
    </xf>
    <xf numFmtId="0" fontId="102" fillId="25" borderId="187" xfId="3" applyFont="1" applyFill="1" applyBorder="1" applyAlignment="1" applyProtection="1">
      <alignment vertical="top" wrapText="1"/>
    </xf>
    <xf numFmtId="0" fontId="102" fillId="25" borderId="184" xfId="3" applyFont="1" applyFill="1" applyBorder="1" applyAlignment="1" applyProtection="1">
      <alignment vertical="top" wrapText="1"/>
    </xf>
    <xf numFmtId="0" fontId="102" fillId="25" borderId="186" xfId="3" applyFont="1" applyFill="1" applyBorder="1" applyAlignment="1" applyProtection="1">
      <alignment vertical="top" wrapText="1"/>
    </xf>
    <xf numFmtId="0" fontId="19" fillId="19" borderId="10" xfId="3" applyFill="1" applyBorder="1" applyAlignment="1" applyProtection="1">
      <alignment horizontal="center"/>
      <protection locked="0"/>
    </xf>
    <xf numFmtId="0" fontId="19" fillId="0" borderId="13" xfId="3" applyBorder="1" applyAlignment="1" applyProtection="1">
      <alignment vertical="center"/>
      <protection locked="0"/>
    </xf>
    <xf numFmtId="44" fontId="19" fillId="2" borderId="13" xfId="3" applyNumberFormat="1" applyFill="1" applyBorder="1" applyAlignment="1" applyProtection="1">
      <alignment horizontal="right"/>
      <protection locked="0"/>
    </xf>
    <xf numFmtId="0" fontId="19" fillId="0" borderId="13" xfId="3" applyBorder="1" applyAlignment="1" applyProtection="1">
      <alignment horizontal="center"/>
      <protection locked="0"/>
    </xf>
    <xf numFmtId="0" fontId="19" fillId="2" borderId="0" xfId="3" applyFill="1" applyAlignment="1" applyProtection="1">
      <alignment horizontal="center"/>
    </xf>
    <xf numFmtId="0" fontId="19" fillId="2" borderId="0" xfId="3" applyFill="1" applyProtection="1"/>
    <xf numFmtId="0" fontId="19" fillId="2" borderId="0" xfId="3" applyFill="1" applyAlignment="1" applyProtection="1">
      <alignment horizontal="right"/>
    </xf>
    <xf numFmtId="0" fontId="19" fillId="19" borderId="13" xfId="3" applyFill="1" applyBorder="1" applyAlignment="1" applyProtection="1">
      <alignment horizontal="center"/>
      <protection locked="0"/>
    </xf>
    <xf numFmtId="169" fontId="19" fillId="2" borderId="0" xfId="3" applyNumberFormat="1" applyFill="1" applyAlignment="1" applyProtection="1">
      <alignment horizontal="right"/>
    </xf>
    <xf numFmtId="0" fontId="24" fillId="2" borderId="0" xfId="0" applyFont="1" applyFill="1" applyAlignment="1">
      <alignment horizontal="left"/>
    </xf>
    <xf numFmtId="0" fontId="4" fillId="24" borderId="0" xfId="3" applyFont="1" applyFill="1" applyAlignment="1"/>
    <xf numFmtId="0" fontId="4" fillId="6" borderId="0" xfId="3" applyFont="1" applyFill="1" applyBorder="1" applyAlignment="1">
      <alignment horizontal="center"/>
    </xf>
    <xf numFmtId="0" fontId="102" fillId="2" borderId="0" xfId="3" applyFont="1" applyFill="1" applyBorder="1" applyAlignment="1" applyProtection="1">
      <alignment vertical="center" wrapText="1"/>
    </xf>
    <xf numFmtId="0" fontId="101" fillId="25" borderId="186" xfId="3" applyFont="1" applyFill="1" applyBorder="1" applyAlignment="1" applyProtection="1">
      <alignment vertical="top" wrapText="1"/>
    </xf>
    <xf numFmtId="0" fontId="21" fillId="0" borderId="13" xfId="3" applyFont="1" applyBorder="1" applyAlignment="1" applyProtection="1">
      <alignment horizontal="right" vertical="top"/>
      <protection locked="0"/>
    </xf>
    <xf numFmtId="0" fontId="10" fillId="2" borderId="0" xfId="0" applyFont="1" applyFill="1" applyAlignment="1">
      <alignment horizontal="center"/>
    </xf>
    <xf numFmtId="44" fontId="19" fillId="3" borderId="13" xfId="3" applyNumberFormat="1" applyFill="1" applyBorder="1" applyAlignment="1" applyProtection="1">
      <alignment horizontal="right"/>
    </xf>
    <xf numFmtId="0" fontId="107" fillId="0" borderId="191" xfId="3" applyFont="1" applyFill="1" applyBorder="1"/>
    <xf numFmtId="0" fontId="106" fillId="0" borderId="189" xfId="3" applyFont="1" applyFill="1" applyBorder="1" applyAlignment="1"/>
    <xf numFmtId="0" fontId="106" fillId="0" borderId="29" xfId="3" applyFont="1" applyFill="1" applyBorder="1" applyAlignment="1">
      <alignment horizontal="center"/>
    </xf>
    <xf numFmtId="0" fontId="106" fillId="0" borderId="191" xfId="3" applyFont="1" applyFill="1" applyBorder="1" applyAlignment="1">
      <alignment horizontal="center"/>
    </xf>
    <xf numFmtId="0" fontId="0" fillId="0" borderId="191" xfId="0" applyBorder="1"/>
    <xf numFmtId="0" fontId="107" fillId="0" borderId="191" xfId="3" applyFont="1" applyBorder="1"/>
    <xf numFmtId="170" fontId="107" fillId="0" borderId="191" xfId="3" applyNumberFormat="1" applyFont="1" applyBorder="1" applyAlignment="1" applyProtection="1">
      <alignment horizontal="right"/>
      <protection locked="0"/>
    </xf>
    <xf numFmtId="0" fontId="15" fillId="0" borderId="13" xfId="0" applyFont="1" applyFill="1" applyBorder="1" applyAlignment="1">
      <alignment horizontal="center" vertical="center" wrapText="1"/>
    </xf>
    <xf numFmtId="0" fontId="109" fillId="0" borderId="191" xfId="0" applyFont="1" applyFill="1" applyBorder="1" applyAlignment="1">
      <alignment horizontal="left" vertical="center" wrapText="1"/>
    </xf>
    <xf numFmtId="0" fontId="109" fillId="0" borderId="191" xfId="0" applyFont="1" applyFill="1" applyBorder="1" applyAlignment="1">
      <alignment horizontal="left" vertical="center"/>
    </xf>
    <xf numFmtId="0" fontId="24" fillId="0" borderId="191" xfId="0" applyFont="1" applyBorder="1" applyAlignment="1">
      <alignment wrapText="1"/>
    </xf>
    <xf numFmtId="44" fontId="21" fillId="2" borderId="0" xfId="3" applyNumberFormat="1" applyFont="1" applyFill="1" applyBorder="1" applyAlignment="1" applyProtection="1">
      <alignment horizontal="right"/>
      <protection locked="0"/>
    </xf>
    <xf numFmtId="0" fontId="0" fillId="0" borderId="191" xfId="0" applyFill="1" applyBorder="1"/>
    <xf numFmtId="0" fontId="0" fillId="0" borderId="0" xfId="0" applyBorder="1" applyAlignment="1"/>
    <xf numFmtId="9" fontId="0" fillId="0" borderId="191" xfId="2" applyFont="1" applyBorder="1"/>
    <xf numFmtId="9" fontId="15" fillId="0" borderId="191" xfId="2" applyFont="1" applyFill="1" applyBorder="1"/>
    <xf numFmtId="0" fontId="61" fillId="2" borderId="78" xfId="0" applyFont="1" applyFill="1" applyBorder="1" applyAlignment="1">
      <alignment horizontal="center"/>
    </xf>
    <xf numFmtId="3" fontId="34" fillId="0" borderId="37" xfId="5" applyNumberFormat="1" applyFont="1" applyFill="1" applyBorder="1" applyAlignment="1">
      <alignment horizontal="center"/>
    </xf>
    <xf numFmtId="3" fontId="34" fillId="0" borderId="33" xfId="5" applyNumberFormat="1" applyFont="1" applyFill="1" applyBorder="1" applyAlignment="1">
      <alignment horizontal="right"/>
    </xf>
    <xf numFmtId="3" fontId="34" fillId="2" borderId="89" xfId="5" applyNumberFormat="1" applyFont="1" applyFill="1" applyBorder="1" applyAlignment="1">
      <alignment horizontal="right"/>
    </xf>
    <xf numFmtId="3" fontId="34" fillId="3" borderId="37" xfId="5" applyNumberFormat="1" applyFont="1" applyFill="1" applyBorder="1" applyAlignment="1">
      <alignment horizontal="right"/>
    </xf>
    <xf numFmtId="3" fontId="34" fillId="3" borderId="192" xfId="5" applyNumberFormat="1" applyFont="1" applyFill="1" applyBorder="1" applyAlignment="1">
      <alignment horizontal="right"/>
    </xf>
    <xf numFmtId="3" fontId="34" fillId="3" borderId="194" xfId="5" applyNumberFormat="1" applyFont="1" applyFill="1" applyBorder="1" applyAlignment="1">
      <alignment horizontal="right"/>
    </xf>
    <xf numFmtId="0" fontId="64" fillId="11" borderId="86" xfId="0" applyFont="1" applyFill="1" applyBorder="1"/>
    <xf numFmtId="0" fontId="64" fillId="11" borderId="89" xfId="0" applyFont="1" applyFill="1" applyBorder="1"/>
    <xf numFmtId="0" fontId="64" fillId="11" borderId="195" xfId="0" applyFont="1" applyFill="1" applyBorder="1"/>
    <xf numFmtId="3" fontId="34" fillId="3" borderId="196" xfId="5" applyNumberFormat="1" applyFont="1" applyFill="1" applyBorder="1" applyAlignment="1">
      <alignment horizontal="right"/>
    </xf>
    <xf numFmtId="0" fontId="64" fillId="11" borderId="33" xfId="0" applyFont="1" applyFill="1" applyBorder="1"/>
    <xf numFmtId="3" fontId="34" fillId="3" borderId="31" xfId="5" applyNumberFormat="1" applyFont="1" applyFill="1" applyBorder="1" applyAlignment="1">
      <alignment horizontal="right"/>
    </xf>
    <xf numFmtId="3" fontId="34" fillId="3" borderId="32" xfId="5" applyNumberFormat="1" applyFont="1" applyFill="1" applyBorder="1" applyAlignment="1">
      <alignment horizontal="right"/>
    </xf>
    <xf numFmtId="3" fontId="34" fillId="11" borderId="57" xfId="5" applyNumberFormat="1" applyFont="1" applyFill="1" applyBorder="1" applyAlignment="1">
      <alignment horizontal="right"/>
    </xf>
    <xf numFmtId="0" fontId="64" fillId="11" borderId="197" xfId="0" applyFont="1" applyFill="1" applyBorder="1"/>
    <xf numFmtId="3" fontId="34" fillId="3" borderId="119" xfId="5" applyNumberFormat="1" applyFont="1" applyFill="1" applyBorder="1" applyAlignment="1">
      <alignment horizontal="right"/>
    </xf>
    <xf numFmtId="3" fontId="66" fillId="3" borderId="198" xfId="5" applyNumberFormat="1" applyFont="1" applyFill="1" applyBorder="1" applyAlignment="1">
      <alignment horizontal="right"/>
    </xf>
    <xf numFmtId="44" fontId="0" fillId="2" borderId="0" xfId="0" applyNumberFormat="1" applyFill="1"/>
    <xf numFmtId="0" fontId="24" fillId="2" borderId="0" xfId="0" applyFont="1" applyFill="1"/>
    <xf numFmtId="44" fontId="24" fillId="2" borderId="0" xfId="0" applyNumberFormat="1" applyFont="1" applyFill="1"/>
    <xf numFmtId="44" fontId="0" fillId="3" borderId="191" xfId="0" applyNumberFormat="1" applyFill="1" applyBorder="1"/>
    <xf numFmtId="44" fontId="15" fillId="3" borderId="191" xfId="0" applyNumberFormat="1" applyFont="1" applyFill="1" applyBorder="1"/>
    <xf numFmtId="44" fontId="0" fillId="3" borderId="189" xfId="0" applyNumberFormat="1" applyFill="1" applyBorder="1"/>
    <xf numFmtId="0" fontId="111" fillId="2" borderId="42" xfId="3" applyFont="1" applyFill="1" applyBorder="1" applyAlignment="1">
      <alignment vertical="top" wrapText="1"/>
    </xf>
    <xf numFmtId="0" fontId="111" fillId="2" borderId="10" xfId="3" applyFont="1" applyFill="1" applyBorder="1" applyAlignment="1">
      <alignment vertical="top" wrapText="1"/>
    </xf>
    <xf numFmtId="0" fontId="111" fillId="2" borderId="43" xfId="3" applyFont="1" applyFill="1" applyBorder="1" applyAlignment="1">
      <alignment vertical="top" wrapText="1"/>
    </xf>
    <xf numFmtId="0" fontId="111" fillId="2" borderId="46" xfId="3" applyFont="1" applyFill="1" applyBorder="1" applyAlignment="1">
      <alignment vertical="top" wrapText="1"/>
    </xf>
    <xf numFmtId="0" fontId="111" fillId="2" borderId="47" xfId="3" applyFont="1" applyFill="1" applyBorder="1" applyAlignment="1">
      <alignment vertical="top" wrapText="1"/>
    </xf>
    <xf numFmtId="0" fontId="111" fillId="2" borderId="52" xfId="3" applyFont="1" applyFill="1" applyBorder="1" applyAlignment="1">
      <alignment horizontal="center" wrapText="1"/>
    </xf>
    <xf numFmtId="0" fontId="111" fillId="2" borderId="13" xfId="3" applyFont="1" applyFill="1" applyBorder="1" applyAlignment="1">
      <alignment horizontal="center" wrapText="1"/>
    </xf>
    <xf numFmtId="0" fontId="19" fillId="2" borderId="13" xfId="3" applyFont="1" applyFill="1" applyBorder="1" applyAlignment="1">
      <alignment horizontal="center"/>
    </xf>
    <xf numFmtId="0" fontId="21" fillId="2" borderId="13" xfId="3" applyFont="1" applyFill="1" applyBorder="1" applyAlignment="1">
      <alignment horizontal="center"/>
    </xf>
    <xf numFmtId="0" fontId="19" fillId="2" borderId="52" xfId="3" applyFont="1" applyFill="1" applyBorder="1" applyAlignment="1">
      <alignment horizontal="center"/>
    </xf>
    <xf numFmtId="0" fontId="21" fillId="2" borderId="52" xfId="3" applyFont="1" applyFill="1" applyBorder="1" applyAlignment="1">
      <alignment horizontal="center"/>
    </xf>
    <xf numFmtId="0" fontId="37" fillId="6" borderId="0" xfId="3" applyFont="1" applyFill="1"/>
    <xf numFmtId="0" fontId="111" fillId="2" borderId="52" xfId="3" applyFont="1" applyFill="1" applyBorder="1" applyAlignment="1">
      <alignment horizontal="center" vertical="center" wrapText="1"/>
    </xf>
    <xf numFmtId="0" fontId="112" fillId="2" borderId="52" xfId="3" applyFont="1" applyFill="1" applyBorder="1" applyAlignment="1">
      <alignment horizontal="center" vertical="center" wrapText="1"/>
    </xf>
    <xf numFmtId="0" fontId="21" fillId="2" borderId="0" xfId="3" applyFont="1" applyFill="1" applyBorder="1" applyAlignment="1">
      <alignment horizontal="left" vertical="center" wrapText="1"/>
    </xf>
    <xf numFmtId="0" fontId="19" fillId="2" borderId="29" xfId="3" applyFont="1" applyFill="1" applyBorder="1" applyAlignment="1">
      <alignment horizontal="center"/>
    </xf>
    <xf numFmtId="0" fontId="111" fillId="2" borderId="29" xfId="3" applyFont="1" applyFill="1" applyBorder="1" applyAlignment="1">
      <alignment horizontal="center" wrapText="1"/>
    </xf>
    <xf numFmtId="0" fontId="21" fillId="2" borderId="29" xfId="3" applyFont="1" applyFill="1" applyBorder="1" applyAlignment="1">
      <alignment horizontal="center"/>
    </xf>
    <xf numFmtId="0" fontId="1" fillId="2" borderId="0" xfId="0" applyFont="1" applyFill="1"/>
    <xf numFmtId="0" fontId="0" fillId="0" borderId="191" xfId="0" applyFont="1" applyFill="1" applyBorder="1"/>
    <xf numFmtId="14" fontId="19" fillId="2" borderId="0" xfId="3" applyNumberFormat="1" applyFont="1" applyFill="1" applyBorder="1"/>
    <xf numFmtId="0" fontId="19" fillId="2" borderId="0" xfId="3" applyFill="1" applyBorder="1"/>
    <xf numFmtId="0" fontId="21" fillId="21" borderId="179" xfId="3" applyFont="1" applyFill="1" applyBorder="1" applyAlignment="1">
      <alignment horizontal="center"/>
    </xf>
    <xf numFmtId="0" fontId="21" fillId="2" borderId="0" xfId="3" applyFont="1" applyFill="1" applyBorder="1" applyAlignment="1"/>
    <xf numFmtId="0" fontId="21" fillId="2" borderId="0" xfId="3" applyFont="1" applyFill="1" applyBorder="1" applyAlignment="1">
      <alignment horizontal="center"/>
    </xf>
    <xf numFmtId="0" fontId="21" fillId="4" borderId="207" xfId="3" applyFont="1" applyFill="1" applyBorder="1" applyAlignment="1">
      <alignment horizontal="center"/>
    </xf>
    <xf numFmtId="0" fontId="30" fillId="2" borderId="0" xfId="3" applyFont="1" applyFill="1" applyBorder="1" applyAlignment="1"/>
    <xf numFmtId="0" fontId="16" fillId="2" borderId="0" xfId="3" applyFont="1" applyFill="1" applyBorder="1"/>
    <xf numFmtId="0" fontId="30" fillId="21" borderId="190" xfId="3" applyFont="1" applyFill="1" applyBorder="1" applyAlignment="1"/>
    <xf numFmtId="0" fontId="16" fillId="12" borderId="191" xfId="3" applyFont="1" applyFill="1" applyBorder="1"/>
    <xf numFmtId="0" fontId="19" fillId="2" borderId="2" xfId="3" applyFill="1" applyBorder="1"/>
    <xf numFmtId="0" fontId="30" fillId="21" borderId="204" xfId="3" applyFont="1" applyFill="1" applyBorder="1"/>
    <xf numFmtId="0" fontId="29" fillId="2" borderId="58" xfId="3" applyFont="1" applyFill="1" applyBorder="1"/>
    <xf numFmtId="0" fontId="19" fillId="2" borderId="29" xfId="3" applyFill="1" applyBorder="1"/>
    <xf numFmtId="0" fontId="19" fillId="2" borderId="191" xfId="3" applyFont="1" applyFill="1" applyBorder="1"/>
    <xf numFmtId="0" fontId="21" fillId="2" borderId="191" xfId="3" applyFont="1" applyFill="1" applyBorder="1" applyAlignment="1">
      <alignment horizontal="center" vertical="center"/>
    </xf>
    <xf numFmtId="0" fontId="30" fillId="21" borderId="191" xfId="3" applyFont="1" applyFill="1" applyBorder="1" applyAlignment="1">
      <alignment wrapText="1"/>
    </xf>
    <xf numFmtId="0" fontId="115" fillId="2" borderId="82" xfId="3" applyFont="1" applyFill="1" applyBorder="1"/>
    <xf numFmtId="3" fontId="114" fillId="2" borderId="87" xfId="5" applyNumberFormat="1" applyFont="1" applyFill="1" applyBorder="1" applyAlignment="1">
      <alignment horizontal="right"/>
    </xf>
    <xf numFmtId="3" fontId="114" fillId="2" borderId="84" xfId="5" quotePrefix="1" applyNumberFormat="1" applyFont="1" applyFill="1" applyBorder="1" applyAlignment="1">
      <alignment horizontal="center"/>
    </xf>
    <xf numFmtId="166" fontId="114" fillId="16" borderId="6" xfId="5" applyNumberFormat="1" applyFont="1" applyFill="1" applyBorder="1"/>
    <xf numFmtId="3" fontId="114" fillId="16" borderId="0" xfId="5" applyNumberFormat="1" applyFont="1" applyFill="1" applyBorder="1" applyAlignment="1">
      <alignment horizontal="right"/>
    </xf>
    <xf numFmtId="3" fontId="114" fillId="16" borderId="54" xfId="5" quotePrefix="1" applyNumberFormat="1" applyFont="1" applyFill="1" applyBorder="1" applyAlignment="1">
      <alignment horizontal="center"/>
    </xf>
    <xf numFmtId="0" fontId="115" fillId="2" borderId="6" xfId="3" applyFont="1" applyFill="1" applyBorder="1"/>
    <xf numFmtId="3" fontId="114" fillId="2" borderId="0" xfId="5" applyNumberFormat="1" applyFont="1" applyFill="1" applyBorder="1" applyAlignment="1">
      <alignment horizontal="right"/>
    </xf>
    <xf numFmtId="3" fontId="114" fillId="2" borderId="54" xfId="5" quotePrefix="1" applyNumberFormat="1" applyFont="1" applyFill="1" applyBorder="1" applyAlignment="1">
      <alignment horizontal="center"/>
    </xf>
    <xf numFmtId="0" fontId="114" fillId="16" borderId="6" xfId="3" applyFont="1" applyFill="1" applyBorder="1"/>
    <xf numFmtId="0" fontId="115" fillId="2" borderId="90" xfId="3" applyFont="1" applyFill="1" applyBorder="1"/>
    <xf numFmtId="3" fontId="114" fillId="2" borderId="74" xfId="5" applyNumberFormat="1" applyFont="1" applyFill="1" applyBorder="1" applyAlignment="1">
      <alignment horizontal="right"/>
    </xf>
    <xf numFmtId="3" fontId="114" fillId="2" borderId="91" xfId="5" quotePrefix="1" applyNumberFormat="1" applyFont="1" applyFill="1" applyBorder="1" applyAlignment="1">
      <alignment horizontal="center"/>
    </xf>
    <xf numFmtId="0" fontId="115" fillId="2" borderId="94" xfId="3" applyFont="1" applyFill="1" applyBorder="1"/>
    <xf numFmtId="3" fontId="114" fillId="2" borderId="83" xfId="5" applyNumberFormat="1" applyFont="1" applyFill="1" applyBorder="1" applyAlignment="1">
      <alignment horizontal="right"/>
    </xf>
    <xf numFmtId="3" fontId="114" fillId="2" borderId="95" xfId="5" quotePrefix="1" applyNumberFormat="1" applyFont="1" applyFill="1" applyBorder="1" applyAlignment="1">
      <alignment horizontal="center"/>
    </xf>
    <xf numFmtId="3" fontId="114" fillId="2" borderId="91" xfId="5" applyNumberFormat="1" applyFont="1" applyFill="1" applyBorder="1" applyAlignment="1">
      <alignment horizontal="center"/>
    </xf>
    <xf numFmtId="3" fontId="114" fillId="2" borderId="54" xfId="5" applyNumberFormat="1" applyFont="1" applyFill="1" applyBorder="1" applyAlignment="1">
      <alignment horizontal="center"/>
    </xf>
    <xf numFmtId="0" fontId="114" fillId="16" borderId="3" xfId="3" applyFont="1" applyFill="1" applyBorder="1"/>
    <xf numFmtId="3" fontId="114" fillId="16" borderId="2" xfId="5" applyNumberFormat="1" applyFont="1" applyFill="1" applyBorder="1" applyAlignment="1">
      <alignment horizontal="right"/>
    </xf>
    <xf numFmtId="3" fontId="114" fillId="16" borderId="96" xfId="5" applyNumberFormat="1" applyFont="1" applyFill="1" applyBorder="1" applyAlignment="1">
      <alignment horizontal="center"/>
    </xf>
    <xf numFmtId="166" fontId="114" fillId="16" borderId="79" xfId="5" applyNumberFormat="1" applyFont="1" applyFill="1" applyBorder="1"/>
    <xf numFmtId="3" fontId="114" fillId="16" borderId="80" xfId="5" applyNumberFormat="1" applyFont="1" applyFill="1" applyBorder="1" applyAlignment="1">
      <alignment horizontal="right"/>
    </xf>
    <xf numFmtId="3" fontId="114" fillId="16" borderId="81" xfId="5" applyNumberFormat="1" applyFont="1" applyFill="1" applyBorder="1" applyAlignment="1">
      <alignment horizontal="center"/>
    </xf>
    <xf numFmtId="0" fontId="115" fillId="11" borderId="94" xfId="3" applyFont="1" applyFill="1" applyBorder="1"/>
    <xf numFmtId="3" fontId="114" fillId="11" borderId="83" xfId="5" applyNumberFormat="1" applyFont="1" applyFill="1" applyBorder="1" applyAlignment="1">
      <alignment horizontal="right"/>
    </xf>
    <xf numFmtId="3" fontId="114" fillId="11" borderId="95" xfId="5" applyNumberFormat="1" applyFont="1" applyFill="1" applyBorder="1" applyAlignment="1">
      <alignment horizontal="center"/>
    </xf>
    <xf numFmtId="3" fontId="114" fillId="11" borderId="84" xfId="5" quotePrefix="1" applyNumberFormat="1" applyFont="1" applyFill="1" applyBorder="1" applyAlignment="1">
      <alignment horizontal="center"/>
    </xf>
    <xf numFmtId="0" fontId="115" fillId="11" borderId="82" xfId="3" applyFont="1" applyFill="1" applyBorder="1"/>
    <xf numFmtId="3" fontId="114" fillId="11" borderId="87" xfId="5" applyNumberFormat="1" applyFont="1" applyFill="1" applyBorder="1" applyAlignment="1">
      <alignment horizontal="right"/>
    </xf>
    <xf numFmtId="166" fontId="114" fillId="11" borderId="79" xfId="5" applyNumberFormat="1" applyFont="1" applyFill="1" applyBorder="1"/>
    <xf numFmtId="3" fontId="114" fillId="11" borderId="80" xfId="5" applyNumberFormat="1" applyFont="1" applyFill="1" applyBorder="1" applyAlignment="1">
      <alignment horizontal="right"/>
    </xf>
    <xf numFmtId="0" fontId="116" fillId="11" borderId="80" xfId="4" applyFont="1" applyFill="1" applyBorder="1" applyAlignment="1" applyProtection="1">
      <alignment horizontal="center" vertical="center"/>
    </xf>
    <xf numFmtId="166" fontId="114" fillId="16" borderId="100" xfId="5" applyNumberFormat="1" applyFont="1" applyFill="1" applyBorder="1"/>
    <xf numFmtId="3" fontId="114" fillId="16" borderId="101" xfId="5" applyNumberFormat="1" applyFont="1" applyFill="1" applyBorder="1" applyAlignment="1">
      <alignment horizontal="right"/>
    </xf>
    <xf numFmtId="0" fontId="116" fillId="16" borderId="101" xfId="4" applyFont="1" applyFill="1" applyBorder="1" applyAlignment="1" applyProtection="1">
      <alignment horizontal="center" vertical="center"/>
    </xf>
    <xf numFmtId="0" fontId="115" fillId="11" borderId="6" xfId="3" applyFont="1" applyFill="1" applyBorder="1"/>
    <xf numFmtId="3" fontId="114" fillId="11" borderId="0" xfId="5" applyNumberFormat="1" applyFont="1" applyFill="1" applyBorder="1" applyAlignment="1">
      <alignment horizontal="right"/>
    </xf>
    <xf numFmtId="3" fontId="114" fillId="11" borderId="54" xfId="5" applyNumberFormat="1" applyFont="1" applyFill="1" applyBorder="1" applyAlignment="1">
      <alignment horizontal="center"/>
    </xf>
    <xf numFmtId="3" fontId="114" fillId="11" borderId="71" xfId="5" applyNumberFormat="1" applyFont="1" applyFill="1" applyBorder="1" applyAlignment="1">
      <alignment horizontal="right"/>
    </xf>
    <xf numFmtId="3" fontId="114" fillId="11" borderId="71" xfId="5" applyNumberFormat="1" applyFont="1" applyFill="1" applyBorder="1" applyAlignment="1">
      <alignment horizontal="center"/>
    </xf>
    <xf numFmtId="166" fontId="114" fillId="16" borderId="63" xfId="5" applyNumberFormat="1" applyFont="1" applyFill="1" applyBorder="1"/>
    <xf numFmtId="0" fontId="62" fillId="19" borderId="64" xfId="4" applyFont="1" applyFill="1" applyBorder="1" applyAlignment="1" applyProtection="1">
      <alignment vertical="center" wrapText="1"/>
    </xf>
    <xf numFmtId="0" fontId="62" fillId="19" borderId="103" xfId="4" applyFont="1" applyFill="1" applyBorder="1" applyAlignment="1" applyProtection="1">
      <alignment horizontal="center" vertical="center" wrapText="1"/>
    </xf>
    <xf numFmtId="0" fontId="68" fillId="0" borderId="105" xfId="0" applyFont="1" applyBorder="1"/>
    <xf numFmtId="0" fontId="117" fillId="2" borderId="106" xfId="3" applyFont="1" applyFill="1" applyBorder="1"/>
    <xf numFmtId="3" fontId="118" fillId="2" borderId="107" xfId="5" applyNumberFormat="1" applyFont="1" applyFill="1" applyBorder="1" applyAlignment="1">
      <alignment horizontal="right"/>
    </xf>
    <xf numFmtId="3" fontId="118" fillId="2" borderId="108" xfId="5" quotePrefix="1" applyNumberFormat="1" applyFont="1" applyFill="1" applyBorder="1" applyAlignment="1">
      <alignment horizontal="center"/>
    </xf>
    <xf numFmtId="0" fontId="117" fillId="2" borderId="111" xfId="3" applyFont="1" applyFill="1" applyBorder="1"/>
    <xf numFmtId="3" fontId="118" fillId="2" borderId="83" xfId="5" applyNumberFormat="1" applyFont="1" applyFill="1" applyBorder="1" applyAlignment="1">
      <alignment horizontal="right"/>
    </xf>
    <xf numFmtId="3" fontId="118" fillId="2" borderId="95" xfId="5" quotePrefix="1" applyNumberFormat="1" applyFont="1" applyFill="1" applyBorder="1" applyAlignment="1">
      <alignment horizontal="center"/>
    </xf>
    <xf numFmtId="0" fontId="118" fillId="16" borderId="66" xfId="3" applyFont="1" applyFill="1" applyBorder="1"/>
    <xf numFmtId="3" fontId="118" fillId="16" borderId="0" xfId="5" applyNumberFormat="1" applyFont="1" applyFill="1" applyBorder="1" applyAlignment="1">
      <alignment horizontal="right"/>
    </xf>
    <xf numFmtId="3" fontId="118" fillId="16" borderId="54" xfId="5" quotePrefix="1" applyNumberFormat="1" applyFont="1" applyFill="1" applyBorder="1" applyAlignment="1">
      <alignment horizontal="center"/>
    </xf>
    <xf numFmtId="0" fontId="117" fillId="2" borderId="113" xfId="3" applyFont="1" applyFill="1" applyBorder="1"/>
    <xf numFmtId="3" fontId="118" fillId="2" borderId="74" xfId="5" applyNumberFormat="1" applyFont="1" applyFill="1" applyBorder="1" applyAlignment="1">
      <alignment horizontal="right"/>
    </xf>
    <xf numFmtId="3" fontId="118" fillId="2" borderId="91" xfId="5" quotePrefix="1" applyNumberFormat="1" applyFont="1" applyFill="1" applyBorder="1" applyAlignment="1">
      <alignment horizontal="center"/>
    </xf>
    <xf numFmtId="0" fontId="117" fillId="2" borderId="114" xfId="3" applyFont="1" applyFill="1" applyBorder="1"/>
    <xf numFmtId="3" fontId="118" fillId="2" borderId="87" xfId="5" applyNumberFormat="1" applyFont="1" applyFill="1" applyBorder="1" applyAlignment="1">
      <alignment horizontal="right"/>
    </xf>
    <xf numFmtId="3" fontId="118" fillId="2" borderId="84" xfId="5" quotePrefix="1" applyNumberFormat="1" applyFont="1" applyFill="1" applyBorder="1" applyAlignment="1">
      <alignment horizontal="center"/>
    </xf>
    <xf numFmtId="0" fontId="118" fillId="16" borderId="116" xfId="3" applyFont="1" applyFill="1" applyBorder="1"/>
    <xf numFmtId="3" fontId="118" fillId="16" borderId="71" xfId="5" applyNumberFormat="1" applyFont="1" applyFill="1" applyBorder="1" applyAlignment="1">
      <alignment horizontal="right"/>
    </xf>
    <xf numFmtId="3" fontId="118" fillId="16" borderId="56" xfId="5" applyNumberFormat="1" applyFont="1" applyFill="1" applyBorder="1" applyAlignment="1">
      <alignment horizontal="center"/>
    </xf>
    <xf numFmtId="0" fontId="118" fillId="0" borderId="105" xfId="3" applyFont="1" applyFill="1" applyBorder="1"/>
    <xf numFmtId="3" fontId="118" fillId="0" borderId="105" xfId="5" applyNumberFormat="1" applyFont="1" applyFill="1" applyBorder="1" applyAlignment="1">
      <alignment horizontal="right"/>
    </xf>
    <xf numFmtId="3" fontId="118" fillId="0" borderId="105" xfId="5" applyNumberFormat="1" applyFont="1" applyFill="1" applyBorder="1" applyAlignment="1">
      <alignment horizontal="center"/>
    </xf>
    <xf numFmtId="0" fontId="16" fillId="2" borderId="0" xfId="0" applyFont="1" applyFill="1" applyBorder="1" applyAlignment="1">
      <alignment horizontal="left" vertical="center" wrapText="1"/>
    </xf>
    <xf numFmtId="0" fontId="0" fillId="2" borderId="0" xfId="0" applyFill="1" applyBorder="1" applyAlignment="1"/>
    <xf numFmtId="0" fontId="14" fillId="2" borderId="0" xfId="0" applyFont="1" applyFill="1" applyBorder="1" applyAlignment="1">
      <alignment horizontal="center" vertical="top" wrapText="1"/>
    </xf>
    <xf numFmtId="0" fontId="14" fillId="2" borderId="74" xfId="0" applyFont="1" applyFill="1" applyBorder="1" applyAlignment="1">
      <alignment horizontal="center" vertical="top" wrapText="1"/>
    </xf>
    <xf numFmtId="0" fontId="16" fillId="2" borderId="74" xfId="0" applyFont="1" applyFill="1" applyBorder="1" applyAlignment="1">
      <alignment vertical="top" wrapText="1"/>
    </xf>
    <xf numFmtId="44" fontId="21" fillId="3" borderId="10" xfId="3" applyNumberFormat="1" applyFont="1" applyFill="1" applyBorder="1" applyAlignment="1" applyProtection="1">
      <alignment horizontal="right"/>
    </xf>
    <xf numFmtId="44" fontId="21" fillId="3" borderId="13" xfId="3" applyNumberFormat="1" applyFont="1" applyFill="1" applyBorder="1" applyAlignment="1" applyProtection="1">
      <alignment horizontal="right"/>
    </xf>
    <xf numFmtId="44" fontId="1" fillId="3" borderId="191" xfId="0" applyNumberFormat="1" applyFont="1" applyFill="1" applyBorder="1"/>
    <xf numFmtId="0" fontId="19" fillId="28" borderId="51" xfId="3" applyFill="1" applyBorder="1" applyAlignment="1" applyProtection="1">
      <alignment vertical="center"/>
      <protection locked="0"/>
    </xf>
    <xf numFmtId="0" fontId="111" fillId="2" borderId="0" xfId="3" applyFont="1" applyFill="1" applyBorder="1" applyAlignment="1">
      <alignment vertical="top" wrapText="1"/>
    </xf>
    <xf numFmtId="0" fontId="19" fillId="2" borderId="0" xfId="3" applyFill="1" applyBorder="1" applyAlignment="1">
      <alignment vertical="top" wrapText="1"/>
    </xf>
    <xf numFmtId="0" fontId="37" fillId="6" borderId="0" xfId="3" applyFont="1" applyFill="1" applyAlignment="1">
      <alignment vertical="center"/>
    </xf>
    <xf numFmtId="0" fontId="0" fillId="2" borderId="0" xfId="0" applyFill="1" applyAlignment="1">
      <alignment vertical="center"/>
    </xf>
    <xf numFmtId="0" fontId="119" fillId="29" borderId="126" xfId="0" applyFont="1" applyFill="1" applyBorder="1" applyAlignment="1">
      <alignment vertical="center" wrapText="1"/>
    </xf>
    <xf numFmtId="0" fontId="119" fillId="29" borderId="212" xfId="0" applyFont="1" applyFill="1" applyBorder="1" applyAlignment="1">
      <alignment vertical="center" wrapText="1"/>
    </xf>
    <xf numFmtId="0" fontId="119" fillId="29" borderId="70" xfId="0" applyFont="1" applyFill="1" applyBorder="1" applyAlignment="1">
      <alignment vertical="center" wrapText="1"/>
    </xf>
    <xf numFmtId="0" fontId="1" fillId="21" borderId="170" xfId="0" applyFont="1" applyFill="1" applyBorder="1" applyAlignment="1">
      <alignment horizontal="center"/>
    </xf>
    <xf numFmtId="0" fontId="1" fillId="3" borderId="16" xfId="0" applyFont="1" applyFill="1" applyBorder="1" applyAlignment="1">
      <alignment horizontal="center"/>
    </xf>
    <xf numFmtId="0" fontId="108" fillId="0" borderId="189" xfId="3" applyFont="1" applyFill="1" applyBorder="1" applyAlignment="1">
      <alignment wrapText="1"/>
    </xf>
    <xf numFmtId="0" fontId="108" fillId="0" borderId="199" xfId="3" applyFont="1" applyFill="1" applyBorder="1" applyAlignment="1">
      <alignment wrapText="1"/>
    </xf>
    <xf numFmtId="0" fontId="108" fillId="0" borderId="190" xfId="3" applyFont="1" applyFill="1" applyBorder="1" applyAlignment="1">
      <alignment wrapText="1"/>
    </xf>
    <xf numFmtId="0" fontId="107" fillId="0" borderId="191" xfId="3" applyFont="1" applyFill="1" applyBorder="1" applyAlignment="1">
      <alignment wrapText="1"/>
    </xf>
    <xf numFmtId="0" fontId="106" fillId="2" borderId="0" xfId="3" applyFont="1" applyFill="1"/>
    <xf numFmtId="0" fontId="107" fillId="2" borderId="0" xfId="3" applyFont="1" applyFill="1"/>
    <xf numFmtId="0" fontId="1" fillId="2" borderId="0" xfId="0" applyFont="1" applyFill="1" applyBorder="1" applyAlignment="1">
      <alignment horizontal="center"/>
    </xf>
    <xf numFmtId="0" fontId="1" fillId="2" borderId="4" xfId="0" applyFont="1" applyFill="1" applyBorder="1" applyAlignment="1">
      <alignment horizontal="center"/>
    </xf>
    <xf numFmtId="0" fontId="8" fillId="5" borderId="0" xfId="0" applyFont="1" applyFill="1" applyAlignment="1">
      <alignment horizontal="center"/>
    </xf>
    <xf numFmtId="0" fontId="10" fillId="2" borderId="0" xfId="0" applyFont="1" applyFill="1" applyAlignment="1">
      <alignment horizontal="center"/>
    </xf>
    <xf numFmtId="0" fontId="6" fillId="2" borderId="0" xfId="0" applyFont="1" applyFill="1" applyAlignment="1">
      <alignment horizontal="left" vertical="center" wrapText="1"/>
    </xf>
    <xf numFmtId="0" fontId="6" fillId="2" borderId="0" xfId="0" applyFont="1" applyFill="1" applyAlignment="1">
      <alignment horizontal="center" wrapText="1"/>
    </xf>
    <xf numFmtId="0" fontId="4" fillId="2" borderId="0" xfId="0" applyFont="1" applyFill="1" applyAlignment="1">
      <alignment horizontal="center" wrapText="1"/>
    </xf>
    <xf numFmtId="0" fontId="4" fillId="24" borderId="182" xfId="3" applyFont="1" applyFill="1" applyBorder="1" applyAlignment="1">
      <alignment horizontal="center"/>
    </xf>
    <xf numFmtId="0" fontId="101" fillId="25" borderId="184" xfId="3" applyFont="1" applyFill="1" applyBorder="1" applyAlignment="1" applyProtection="1">
      <alignment horizontal="center" vertical="top" wrapText="1"/>
    </xf>
    <xf numFmtId="0" fontId="101" fillId="25" borderId="185" xfId="3" applyFont="1" applyFill="1" applyBorder="1" applyAlignment="1" applyProtection="1">
      <alignment horizontal="center" vertical="top" wrapText="1"/>
    </xf>
    <xf numFmtId="0" fontId="101" fillId="25" borderId="186" xfId="3" applyFont="1" applyFill="1" applyBorder="1" applyAlignment="1" applyProtection="1">
      <alignment horizontal="center" vertical="top" wrapText="1"/>
    </xf>
    <xf numFmtId="0" fontId="102" fillId="25" borderId="0" xfId="3" applyFont="1" applyFill="1" applyBorder="1" applyAlignment="1" applyProtection="1">
      <alignment vertical="center" wrapText="1"/>
    </xf>
    <xf numFmtId="0" fontId="19" fillId="0" borderId="21" xfId="3" applyBorder="1" applyAlignment="1" applyProtection="1">
      <alignment horizontal="center" vertical="center"/>
      <protection locked="0"/>
    </xf>
    <xf numFmtId="0" fontId="19" fillId="0" borderId="50" xfId="3" applyBorder="1" applyAlignment="1" applyProtection="1">
      <alignment horizontal="center" vertical="center"/>
      <protection locked="0"/>
    </xf>
    <xf numFmtId="0" fontId="19" fillId="0" borderId="51" xfId="3" applyBorder="1" applyAlignment="1" applyProtection="1">
      <alignment horizontal="center" vertical="center"/>
      <protection locked="0"/>
    </xf>
    <xf numFmtId="0" fontId="21" fillId="0" borderId="13" xfId="3" applyFont="1" applyBorder="1" applyAlignment="1" applyProtection="1">
      <alignment horizontal="right" vertical="top"/>
      <protection locked="0"/>
    </xf>
    <xf numFmtId="0" fontId="33" fillId="0" borderId="34" xfId="3" quotePrefix="1" applyFont="1" applyBorder="1" applyAlignment="1">
      <alignment horizontal="left" vertical="top" wrapText="1"/>
    </xf>
    <xf numFmtId="0" fontId="33" fillId="0" borderId="11" xfId="3" quotePrefix="1" applyFont="1" applyBorder="1" applyAlignment="1">
      <alignment horizontal="left" vertical="top" wrapText="1"/>
    </xf>
    <xf numFmtId="0" fontId="102" fillId="26" borderId="0" xfId="3" applyFont="1" applyFill="1" applyAlignment="1" applyProtection="1">
      <alignment horizontal="left" vertical="center" wrapText="1"/>
    </xf>
    <xf numFmtId="0" fontId="101" fillId="27" borderId="188" xfId="3" applyFont="1" applyFill="1" applyBorder="1" applyAlignment="1" applyProtection="1">
      <alignment horizontal="center" vertical="center" wrapText="1"/>
    </xf>
    <xf numFmtId="0" fontId="101" fillId="27" borderId="0" xfId="3" applyFont="1" applyFill="1" applyBorder="1" applyAlignment="1" applyProtection="1">
      <alignment horizontal="center" vertical="center" wrapText="1"/>
    </xf>
    <xf numFmtId="0" fontId="101" fillId="27" borderId="62" xfId="3" applyFont="1" applyFill="1" applyBorder="1" applyAlignment="1" applyProtection="1">
      <alignment horizontal="center" vertical="center" wrapText="1"/>
    </xf>
    <xf numFmtId="0" fontId="21" fillId="0" borderId="10" xfId="3" applyFont="1" applyBorder="1" applyAlignment="1" applyProtection="1">
      <alignment horizontal="left" vertical="center"/>
    </xf>
    <xf numFmtId="0" fontId="21" fillId="0" borderId="11" xfId="3" applyFont="1" applyBorder="1" applyAlignment="1" applyProtection="1">
      <alignment horizontal="left" vertical="center"/>
    </xf>
    <xf numFmtId="0" fontId="21" fillId="0" borderId="11" xfId="3" applyFont="1" applyBorder="1" applyAlignment="1" applyProtection="1">
      <alignment horizontal="right" indent="1"/>
    </xf>
    <xf numFmtId="0" fontId="21" fillId="0" borderId="12" xfId="3" applyFont="1" applyBorder="1" applyAlignment="1" applyProtection="1">
      <alignment horizontal="right" indent="1"/>
    </xf>
    <xf numFmtId="0" fontId="21" fillId="0" borderId="10" xfId="3" applyFont="1" applyBorder="1" applyAlignment="1" applyProtection="1">
      <alignment horizontal="right" vertical="center"/>
    </xf>
    <xf numFmtId="0" fontId="21" fillId="0" borderId="11" xfId="3" applyFont="1" applyBorder="1" applyAlignment="1" applyProtection="1">
      <alignment horizontal="right" vertical="center"/>
    </xf>
    <xf numFmtId="0" fontId="21" fillId="0" borderId="12" xfId="3" applyFont="1" applyBorder="1" applyAlignment="1" applyProtection="1">
      <alignment horizontal="right" vertical="center"/>
    </xf>
    <xf numFmtId="0" fontId="19" fillId="0" borderId="10" xfId="3" applyBorder="1" applyAlignment="1" applyProtection="1">
      <alignment horizontal="center" vertical="center"/>
      <protection locked="0"/>
    </xf>
    <xf numFmtId="0" fontId="19" fillId="0" borderId="11" xfId="3" applyBorder="1" applyAlignment="1" applyProtection="1">
      <alignment horizontal="center" vertical="center"/>
      <protection locked="0"/>
    </xf>
    <xf numFmtId="0" fontId="19" fillId="0" borderId="12" xfId="3" applyBorder="1" applyAlignment="1" applyProtection="1">
      <alignment horizontal="center" vertical="center"/>
      <protection locked="0"/>
    </xf>
    <xf numFmtId="0" fontId="21" fillId="0" borderId="50" xfId="3" applyFont="1" applyBorder="1" applyAlignment="1" applyProtection="1">
      <alignment horizontal="right" vertical="center"/>
      <protection locked="0"/>
    </xf>
    <xf numFmtId="0" fontId="21" fillId="0" borderId="51" xfId="3" applyFont="1" applyBorder="1" applyAlignment="1" applyProtection="1">
      <alignment horizontal="right" vertical="center"/>
      <protection locked="0"/>
    </xf>
    <xf numFmtId="0" fontId="21" fillId="0" borderId="62" xfId="3" applyFont="1" applyBorder="1" applyAlignment="1" applyProtection="1">
      <alignment horizontal="right" vertical="center"/>
      <protection locked="0"/>
    </xf>
    <xf numFmtId="0" fontId="21" fillId="0" borderId="59" xfId="3" applyFont="1" applyBorder="1" applyAlignment="1" applyProtection="1">
      <alignment horizontal="right" vertical="center"/>
      <protection locked="0"/>
    </xf>
    <xf numFmtId="0" fontId="0" fillId="0" borderId="192" xfId="0" applyBorder="1" applyAlignment="1">
      <alignment horizontal="center"/>
    </xf>
    <xf numFmtId="0" fontId="0" fillId="0" borderId="29" xfId="0" applyBorder="1" applyAlignment="1">
      <alignment horizontal="center"/>
    </xf>
    <xf numFmtId="0" fontId="0" fillId="0" borderId="0" xfId="0" applyAlignment="1">
      <alignment vertical="center" wrapText="1"/>
    </xf>
    <xf numFmtId="0" fontId="102" fillId="25" borderId="188" xfId="3" applyFont="1" applyFill="1" applyBorder="1" applyAlignment="1" applyProtection="1">
      <alignment vertical="center" wrapText="1"/>
    </xf>
    <xf numFmtId="0" fontId="102" fillId="25" borderId="62" xfId="3" applyFont="1" applyFill="1" applyBorder="1" applyAlignment="1" applyProtection="1">
      <alignment vertical="center" wrapText="1"/>
    </xf>
    <xf numFmtId="0" fontId="4" fillId="5" borderId="0" xfId="0" applyFont="1" applyFill="1" applyBorder="1" applyAlignment="1">
      <alignment horizontal="center" vertical="center" wrapText="1"/>
    </xf>
    <xf numFmtId="0" fontId="16" fillId="2" borderId="0" xfId="0" applyFont="1" applyFill="1" applyBorder="1" applyAlignment="1">
      <alignment horizontal="left" vertical="top" wrapText="1"/>
    </xf>
    <xf numFmtId="0" fontId="102" fillId="25" borderId="188" xfId="3" applyFont="1" applyFill="1" applyBorder="1" applyAlignment="1" applyProtection="1">
      <alignment horizontal="left" vertical="top" wrapText="1"/>
    </xf>
    <xf numFmtId="0" fontId="102" fillId="25" borderId="0" xfId="3" applyFont="1" applyFill="1" applyBorder="1" applyAlignment="1" applyProtection="1">
      <alignment horizontal="left" vertical="top" wrapText="1"/>
    </xf>
    <xf numFmtId="0" fontId="102" fillId="25" borderId="62" xfId="3" applyFont="1" applyFill="1" applyBorder="1" applyAlignment="1" applyProtection="1">
      <alignment horizontal="left" vertical="top" wrapText="1"/>
    </xf>
    <xf numFmtId="0" fontId="21" fillId="0" borderId="29" xfId="3" applyFont="1" applyBorder="1" applyAlignment="1" applyProtection="1">
      <alignment horizontal="right" vertical="top"/>
      <protection locked="0"/>
    </xf>
    <xf numFmtId="0" fontId="21" fillId="28" borderId="193" xfId="3" applyFont="1" applyFill="1" applyBorder="1" applyAlignment="1" applyProtection="1">
      <alignment horizontal="center" vertical="center"/>
      <protection locked="0"/>
    </xf>
    <xf numFmtId="0" fontId="21" fillId="28" borderId="190" xfId="3" applyFont="1" applyFill="1" applyBorder="1" applyAlignment="1" applyProtection="1">
      <alignment horizontal="center" vertical="center"/>
      <protection locked="0"/>
    </xf>
    <xf numFmtId="0" fontId="14" fillId="3" borderId="191" xfId="0" applyFont="1" applyFill="1" applyBorder="1" applyAlignment="1">
      <alignment horizontal="center" vertical="top" wrapText="1"/>
    </xf>
    <xf numFmtId="0" fontId="16" fillId="2" borderId="0" xfId="0" applyFont="1" applyFill="1" applyBorder="1" applyAlignment="1">
      <alignment horizontal="left" vertical="center" wrapText="1"/>
    </xf>
    <xf numFmtId="0" fontId="16" fillId="2" borderId="208" xfId="0" applyFont="1" applyFill="1" applyBorder="1" applyAlignment="1">
      <alignment horizontal="left" vertical="center" wrapText="1"/>
    </xf>
    <xf numFmtId="0" fontId="102" fillId="25" borderId="188" xfId="3" applyFont="1" applyFill="1" applyBorder="1" applyAlignment="1" applyProtection="1">
      <alignment horizontal="left" vertical="center" wrapText="1"/>
    </xf>
    <xf numFmtId="0" fontId="102" fillId="25" borderId="0" xfId="3" applyFont="1" applyFill="1" applyBorder="1" applyAlignment="1" applyProtection="1">
      <alignment horizontal="left" vertical="center" wrapText="1"/>
    </xf>
    <xf numFmtId="0" fontId="0" fillId="0" borderId="13" xfId="0" applyFont="1" applyFill="1" applyBorder="1" applyAlignment="1">
      <alignment horizontal="left"/>
    </xf>
    <xf numFmtId="0" fontId="0" fillId="0" borderId="13" xfId="0" applyBorder="1" applyAlignment="1">
      <alignment horizontal="left"/>
    </xf>
    <xf numFmtId="0" fontId="1" fillId="0" borderId="13" xfId="0" applyFont="1" applyBorder="1" applyAlignment="1">
      <alignment horizontal="right"/>
    </xf>
    <xf numFmtId="0" fontId="0" fillId="0" borderId="191" xfId="0" applyBorder="1" applyAlignment="1">
      <alignment horizontal="left"/>
    </xf>
    <xf numFmtId="0" fontId="1" fillId="0" borderId="191" xfId="0" applyFont="1" applyFill="1" applyBorder="1" applyAlignment="1">
      <alignment horizontal="left"/>
    </xf>
    <xf numFmtId="0" fontId="22" fillId="2" borderId="50" xfId="0" quotePrefix="1" applyFont="1" applyFill="1" applyBorder="1" applyAlignment="1">
      <alignment horizontal="center"/>
    </xf>
    <xf numFmtId="0" fontId="22" fillId="2" borderId="0" xfId="0" quotePrefix="1" applyFont="1" applyFill="1" applyBorder="1" applyAlignment="1">
      <alignment horizontal="center"/>
    </xf>
    <xf numFmtId="0" fontId="85" fillId="2" borderId="0" xfId="0" applyFont="1" applyFill="1" applyBorder="1" applyAlignment="1">
      <alignment horizontal="left" wrapText="1"/>
    </xf>
    <xf numFmtId="0" fontId="4" fillId="5" borderId="0" xfId="0" applyFont="1" applyFill="1" applyAlignment="1">
      <alignment horizontal="center" vertical="center"/>
    </xf>
    <xf numFmtId="0" fontId="16" fillId="0" borderId="97" xfId="0" applyFont="1" applyFill="1" applyBorder="1" applyAlignment="1">
      <alignment horizontal="left" vertical="center" wrapText="1"/>
    </xf>
    <xf numFmtId="0" fontId="16" fillId="0" borderId="83" xfId="0" applyFont="1" applyFill="1" applyBorder="1" applyAlignment="1">
      <alignment horizontal="left" vertical="center" wrapText="1"/>
    </xf>
    <xf numFmtId="0" fontId="19" fillId="2" borderId="11" xfId="3" applyFill="1" applyBorder="1" applyAlignment="1">
      <alignment vertical="top" wrapText="1"/>
    </xf>
    <xf numFmtId="0" fontId="19" fillId="2" borderId="45" xfId="3" applyFill="1" applyBorder="1" applyAlignment="1">
      <alignment vertical="top" wrapText="1"/>
    </xf>
    <xf numFmtId="0" fontId="4" fillId="5" borderId="124" xfId="0" applyFont="1" applyFill="1" applyBorder="1" applyAlignment="1">
      <alignment horizontal="center" vertical="center"/>
    </xf>
    <xf numFmtId="0" fontId="35" fillId="2" borderId="126" xfId="3" applyFont="1" applyFill="1" applyBorder="1" applyAlignment="1">
      <alignment vertical="top" wrapText="1"/>
    </xf>
    <xf numFmtId="0" fontId="35" fillId="2" borderId="41" xfId="3" applyFont="1" applyFill="1" applyBorder="1" applyAlignment="1">
      <alignment vertical="top" wrapText="1"/>
    </xf>
    <xf numFmtId="0" fontId="35" fillId="2" borderId="42" xfId="3" applyFont="1" applyFill="1" applyBorder="1" applyAlignment="1">
      <alignment vertical="top" wrapText="1"/>
    </xf>
    <xf numFmtId="0" fontId="35" fillId="2" borderId="68" xfId="3" applyFont="1" applyFill="1" applyBorder="1" applyAlignment="1">
      <alignment vertical="top" wrapText="1"/>
    </xf>
    <xf numFmtId="0" fontId="35" fillId="2" borderId="13" xfId="3" applyFont="1" applyFill="1" applyBorder="1" applyAlignment="1">
      <alignment vertical="top" wrapText="1"/>
    </xf>
    <xf numFmtId="0" fontId="35" fillId="2" borderId="44" xfId="3" applyFont="1" applyFill="1" applyBorder="1" applyAlignment="1">
      <alignment vertical="top" wrapText="1"/>
    </xf>
    <xf numFmtId="0" fontId="37" fillId="24" borderId="214" xfId="3" applyFont="1" applyFill="1" applyBorder="1" applyAlignment="1">
      <alignment horizontal="left" vertical="center"/>
    </xf>
    <xf numFmtId="0" fontId="19" fillId="2" borderId="48" xfId="3" applyFill="1" applyBorder="1" applyAlignment="1">
      <alignment vertical="top" wrapText="1"/>
    </xf>
    <xf numFmtId="0" fontId="19" fillId="2" borderId="49" xfId="3" applyFill="1" applyBorder="1" applyAlignment="1">
      <alignment vertical="top" wrapText="1"/>
    </xf>
    <xf numFmtId="0" fontId="16"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26" fillId="2" borderId="125" xfId="0" applyFont="1" applyFill="1" applyBorder="1" applyAlignment="1">
      <alignment horizontal="center" wrapText="1"/>
    </xf>
    <xf numFmtId="0" fontId="29" fillId="2" borderId="26" xfId="3" applyFont="1" applyFill="1" applyBorder="1" applyAlignment="1">
      <alignment horizontal="center"/>
    </xf>
    <xf numFmtId="0" fontId="29" fillId="2" borderId="27" xfId="3" applyFont="1" applyFill="1" applyBorder="1" applyAlignment="1">
      <alignment horizontal="center"/>
    </xf>
    <xf numFmtId="0" fontId="29" fillId="2" borderId="58" xfId="3" applyFont="1" applyFill="1" applyBorder="1" applyAlignment="1">
      <alignment horizontal="center"/>
    </xf>
    <xf numFmtId="0" fontId="29" fillId="2" borderId="26" xfId="3" applyFont="1" applyFill="1" applyBorder="1" applyAlignment="1">
      <alignment horizontal="center" textRotation="90"/>
    </xf>
    <xf numFmtId="0" fontId="29" fillId="2" borderId="27" xfId="3" applyFont="1" applyFill="1" applyBorder="1" applyAlignment="1">
      <alignment horizontal="center" textRotation="90"/>
    </xf>
    <xf numFmtId="0" fontId="21" fillId="2" borderId="189" xfId="3" applyFont="1" applyFill="1" applyBorder="1" applyAlignment="1">
      <alignment horizontal="center" vertical="center"/>
    </xf>
    <xf numFmtId="0" fontId="21" fillId="2" borderId="190" xfId="3" applyFont="1" applyFill="1" applyBorder="1" applyAlignment="1">
      <alignment horizontal="center" vertical="center"/>
    </xf>
    <xf numFmtId="0" fontId="37" fillId="24" borderId="0" xfId="3" applyFont="1" applyFill="1" applyAlignment="1">
      <alignment horizontal="left" vertical="center"/>
    </xf>
    <xf numFmtId="0" fontId="37" fillId="24" borderId="0" xfId="3" applyFont="1" applyFill="1" applyAlignment="1">
      <alignment horizontal="left"/>
    </xf>
    <xf numFmtId="0" fontId="119" fillId="29" borderId="209" xfId="0" applyFont="1" applyFill="1" applyBorder="1" applyAlignment="1">
      <alignment horizontal="center" vertical="center" wrapText="1"/>
    </xf>
    <xf numFmtId="0" fontId="119" fillId="29" borderId="210" xfId="0" applyFont="1" applyFill="1" applyBorder="1" applyAlignment="1">
      <alignment horizontal="center" vertical="center" wrapText="1"/>
    </xf>
    <xf numFmtId="0" fontId="119" fillId="29" borderId="211" xfId="0" applyFont="1" applyFill="1" applyBorder="1" applyAlignment="1">
      <alignment horizontal="center" vertical="center" wrapText="1"/>
    </xf>
    <xf numFmtId="0" fontId="119" fillId="29" borderId="58" xfId="0" applyFont="1" applyFill="1" applyBorder="1" applyAlignment="1">
      <alignment horizontal="center" vertical="center" wrapText="1"/>
    </xf>
    <xf numFmtId="0" fontId="119" fillId="29" borderId="62" xfId="0" applyFont="1" applyFill="1" applyBorder="1" applyAlignment="1">
      <alignment horizontal="center" vertical="center" wrapText="1"/>
    </xf>
    <xf numFmtId="0" fontId="119" fillId="29" borderId="213" xfId="0" applyFont="1" applyFill="1" applyBorder="1" applyAlignment="1">
      <alignment horizontal="center" vertical="center" wrapText="1"/>
    </xf>
    <xf numFmtId="0" fontId="119" fillId="29" borderId="55" xfId="0" applyFont="1" applyFill="1" applyBorder="1" applyAlignment="1">
      <alignment horizontal="center" vertical="center" wrapText="1"/>
    </xf>
    <xf numFmtId="0" fontId="119" fillId="29" borderId="71" xfId="0" applyFont="1" applyFill="1" applyBorder="1" applyAlignment="1">
      <alignment horizontal="center" vertical="center" wrapText="1"/>
    </xf>
    <xf numFmtId="0" fontId="119" fillId="29" borderId="72"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21" fillId="2" borderId="189" xfId="3" applyFont="1" applyFill="1" applyBorder="1" applyAlignment="1">
      <alignment horizontal="center" wrapText="1"/>
    </xf>
    <xf numFmtId="0" fontId="21" fillId="2" borderId="190" xfId="3" applyFont="1" applyFill="1" applyBorder="1" applyAlignment="1">
      <alignment horizontal="center" wrapText="1"/>
    </xf>
    <xf numFmtId="0" fontId="21" fillId="2" borderId="0" xfId="3" applyFont="1" applyFill="1" applyBorder="1" applyAlignment="1">
      <alignment horizontal="left" vertical="center" wrapText="1"/>
    </xf>
    <xf numFmtId="0" fontId="35" fillId="2" borderId="127" xfId="3" applyFont="1" applyFill="1" applyBorder="1" applyAlignment="1">
      <alignment horizontal="center" vertical="top"/>
    </xf>
    <xf numFmtId="0" fontId="35" fillId="2" borderId="11" xfId="3" applyFont="1" applyFill="1" applyBorder="1" applyAlignment="1">
      <alignment horizontal="center" vertical="top"/>
    </xf>
    <xf numFmtId="0" fontId="35" fillId="2" borderId="45" xfId="3" applyFont="1" applyFill="1" applyBorder="1" applyAlignment="1">
      <alignment horizontal="center" vertical="top"/>
    </xf>
    <xf numFmtId="0" fontId="33" fillId="2" borderId="0" xfId="3" quotePrefix="1" applyFont="1" applyFill="1" applyBorder="1" applyAlignment="1">
      <alignment horizontal="left" vertical="top" wrapText="1"/>
    </xf>
    <xf numFmtId="0" fontId="33" fillId="0" borderId="206" xfId="3" quotePrefix="1" applyFont="1" applyBorder="1" applyAlignment="1">
      <alignment horizontal="left" vertical="top" wrapText="1"/>
    </xf>
    <xf numFmtId="0" fontId="33" fillId="0" borderId="205" xfId="3" quotePrefix="1" applyFont="1" applyBorder="1" applyAlignment="1">
      <alignment horizontal="left" vertical="top" wrapText="1"/>
    </xf>
    <xf numFmtId="0" fontId="33" fillId="0" borderId="0" xfId="3" quotePrefix="1" applyFont="1" applyBorder="1" applyAlignment="1">
      <alignment horizontal="left" vertical="top" wrapText="1"/>
    </xf>
    <xf numFmtId="0" fontId="113" fillId="2" borderId="38" xfId="3" applyFont="1" applyFill="1" applyBorder="1" applyAlignment="1">
      <alignment vertical="center"/>
    </xf>
    <xf numFmtId="0" fontId="113" fillId="2" borderId="54" xfId="3" applyFont="1" applyFill="1" applyBorder="1" applyAlignment="1">
      <alignment vertical="center"/>
    </xf>
    <xf numFmtId="0" fontId="113" fillId="2" borderId="55" xfId="3" applyFont="1" applyFill="1" applyBorder="1" applyAlignment="1">
      <alignment vertical="center"/>
    </xf>
    <xf numFmtId="0" fontId="113" fillId="2" borderId="56" xfId="3" applyFont="1" applyFill="1" applyBorder="1" applyAlignment="1">
      <alignment vertical="center"/>
    </xf>
    <xf numFmtId="0" fontId="111" fillId="2" borderId="192" xfId="3" applyFont="1" applyFill="1" applyBorder="1" applyAlignment="1">
      <alignment horizontal="center" vertical="top" wrapText="1"/>
    </xf>
    <xf numFmtId="0" fontId="111" fillId="2" borderId="57" xfId="3" applyFont="1" applyFill="1" applyBorder="1" applyAlignment="1">
      <alignment horizontal="center" vertical="top" wrapText="1"/>
    </xf>
    <xf numFmtId="0" fontId="112" fillId="2" borderId="189" xfId="3" applyFont="1" applyFill="1" applyBorder="1" applyAlignment="1">
      <alignment horizontal="center" vertical="top" wrapText="1"/>
    </xf>
    <xf numFmtId="0" fontId="112" fillId="2" borderId="193" xfId="3" applyFont="1" applyFill="1" applyBorder="1" applyAlignment="1">
      <alignment horizontal="center" vertical="top" wrapText="1"/>
    </xf>
    <xf numFmtId="0" fontId="112" fillId="2" borderId="190" xfId="3" applyFont="1" applyFill="1" applyBorder="1" applyAlignment="1">
      <alignment horizontal="center" vertical="top" wrapText="1"/>
    </xf>
    <xf numFmtId="0" fontId="113" fillId="2" borderId="200" xfId="3" applyFont="1" applyFill="1" applyBorder="1" applyAlignment="1">
      <alignment vertical="center"/>
    </xf>
    <xf numFmtId="0" fontId="113" fillId="2" borderId="201" xfId="3" applyFont="1" applyFill="1" applyBorder="1" applyAlignment="1">
      <alignment vertical="center"/>
    </xf>
    <xf numFmtId="0" fontId="113" fillId="2" borderId="58" xfId="3" applyFont="1" applyFill="1" applyBorder="1" applyAlignment="1">
      <alignment vertical="center"/>
    </xf>
    <xf numFmtId="0" fontId="113" fillId="2" borderId="59" xfId="3" applyFont="1" applyFill="1" applyBorder="1" applyAlignment="1">
      <alignment vertical="center"/>
    </xf>
    <xf numFmtId="0" fontId="111" fillId="2" borderId="29" xfId="3" applyFont="1" applyFill="1" applyBorder="1" applyAlignment="1">
      <alignment horizontal="center" vertical="top" wrapText="1"/>
    </xf>
    <xf numFmtId="0" fontId="21" fillId="2" borderId="53" xfId="3" applyFont="1" applyFill="1" applyBorder="1" applyAlignment="1">
      <alignment horizontal="center" vertical="center" wrapText="1"/>
    </xf>
    <xf numFmtId="0" fontId="21" fillId="2" borderId="202" xfId="3" applyFont="1" applyFill="1" applyBorder="1" applyAlignment="1">
      <alignment horizontal="center" vertical="center" wrapText="1"/>
    </xf>
    <xf numFmtId="0" fontId="111" fillId="2" borderId="203" xfId="3" applyFont="1" applyFill="1" applyBorder="1" applyAlignment="1">
      <alignment horizontal="center" vertical="top" wrapText="1"/>
    </xf>
    <xf numFmtId="0" fontId="16" fillId="2" borderId="24" xfId="0" applyFont="1" applyFill="1" applyBorder="1" applyAlignment="1">
      <alignment horizontal="left" vertical="top" wrapText="1"/>
    </xf>
    <xf numFmtId="0" fontId="16" fillId="2" borderId="25" xfId="0" applyFont="1" applyFill="1" applyBorder="1" applyAlignment="1">
      <alignment horizontal="left" vertical="top" wrapText="1"/>
    </xf>
    <xf numFmtId="43" fontId="44" fillId="17" borderId="55" xfId="1" applyFont="1" applyFill="1" applyBorder="1" applyAlignment="1">
      <alignment horizontal="left" vertical="top" wrapText="1"/>
    </xf>
    <xf numFmtId="43" fontId="44" fillId="17" borderId="71" xfId="1" applyFont="1" applyFill="1" applyBorder="1" applyAlignment="1">
      <alignment horizontal="left" vertical="top" wrapText="1"/>
    </xf>
    <xf numFmtId="43" fontId="44" fillId="17" borderId="72" xfId="1" applyFont="1" applyFill="1" applyBorder="1" applyAlignment="1">
      <alignment horizontal="left" vertical="top" wrapText="1"/>
    </xf>
    <xf numFmtId="0" fontId="50" fillId="23" borderId="0" xfId="0" applyFont="1" applyFill="1" applyBorder="1" applyAlignment="1">
      <alignment horizontal="center"/>
    </xf>
    <xf numFmtId="0" fontId="44" fillId="2" borderId="0" xfId="0" applyFont="1" applyFill="1" applyBorder="1" applyAlignment="1">
      <alignment horizontal="center"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43" fontId="47" fillId="2" borderId="0" xfId="1" applyFont="1" applyFill="1" applyBorder="1" applyAlignment="1">
      <alignment horizontal="left" wrapText="1"/>
    </xf>
    <xf numFmtId="0" fontId="98" fillId="17" borderId="63" xfId="0" applyFont="1" applyFill="1" applyBorder="1" applyAlignment="1">
      <alignment horizontal="left" wrapText="1"/>
    </xf>
    <xf numFmtId="0" fontId="98" fillId="17" borderId="64" xfId="0" applyFont="1" applyFill="1" applyBorder="1" applyAlignment="1">
      <alignment horizontal="left" wrapText="1"/>
    </xf>
    <xf numFmtId="0" fontId="98" fillId="17" borderId="65" xfId="0" applyFont="1" applyFill="1" applyBorder="1" applyAlignment="1">
      <alignment horizontal="left" wrapText="1"/>
    </xf>
    <xf numFmtId="0" fontId="24" fillId="17" borderId="0" xfId="0" applyFont="1" applyFill="1" applyBorder="1" applyAlignment="1">
      <alignment horizontal="center"/>
    </xf>
    <xf numFmtId="0" fontId="24" fillId="17" borderId="67" xfId="0" applyFont="1" applyFill="1" applyBorder="1" applyAlignment="1">
      <alignment horizontal="center"/>
    </xf>
    <xf numFmtId="0" fontId="52" fillId="17" borderId="13" xfId="0" applyFont="1" applyFill="1" applyBorder="1" applyAlignment="1">
      <alignment horizontal="center" vertical="center"/>
    </xf>
    <xf numFmtId="0" fontId="52" fillId="17" borderId="44" xfId="0" applyFont="1" applyFill="1" applyBorder="1" applyAlignment="1">
      <alignment horizontal="center" vertical="center"/>
    </xf>
    <xf numFmtId="0" fontId="55" fillId="17" borderId="50" xfId="0" applyFont="1" applyFill="1" applyBorder="1" applyAlignment="1">
      <alignment horizontal="center"/>
    </xf>
    <xf numFmtId="0" fontId="55" fillId="17" borderId="69" xfId="0" applyFont="1" applyFill="1" applyBorder="1" applyAlignment="1">
      <alignment horizontal="center"/>
    </xf>
    <xf numFmtId="0" fontId="44" fillId="17" borderId="0" xfId="0" applyFont="1" applyFill="1" applyBorder="1" applyAlignment="1">
      <alignment horizontal="left" vertical="top" wrapText="1"/>
    </xf>
    <xf numFmtId="0" fontId="44" fillId="17" borderId="67" xfId="0" applyFont="1" applyFill="1" applyBorder="1" applyAlignment="1">
      <alignment horizontal="left" vertical="top" wrapText="1"/>
    </xf>
    <xf numFmtId="0" fontId="44" fillId="2" borderId="50" xfId="0" applyFont="1" applyFill="1" applyBorder="1" applyAlignment="1">
      <alignment horizontal="center"/>
    </xf>
    <xf numFmtId="0" fontId="38" fillId="2" borderId="0" xfId="0" applyFont="1" applyFill="1" applyBorder="1" applyAlignment="1">
      <alignment horizontal="left" vertical="center" wrapText="1"/>
    </xf>
    <xf numFmtId="0" fontId="25" fillId="2" borderId="98" xfId="0" applyFont="1" applyFill="1" applyBorder="1" applyAlignment="1">
      <alignment horizontal="left" vertical="top" wrapText="1"/>
    </xf>
    <xf numFmtId="0" fontId="25" fillId="2" borderId="87" xfId="0" applyFont="1" applyFill="1" applyBorder="1" applyAlignment="1">
      <alignment horizontal="left" vertical="top" wrapText="1"/>
    </xf>
    <xf numFmtId="0" fontId="25" fillId="2" borderId="128" xfId="0" applyFont="1" applyFill="1" applyBorder="1" applyAlignment="1">
      <alignment horizontal="left" vertical="top" wrapText="1"/>
    </xf>
    <xf numFmtId="0" fontId="25" fillId="2" borderId="38"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61" xfId="0" applyFont="1" applyFill="1" applyBorder="1" applyAlignment="1">
      <alignment horizontal="left" vertical="top" wrapText="1"/>
    </xf>
    <xf numFmtId="0" fontId="25" fillId="2" borderId="129" xfId="0" applyFont="1" applyFill="1" applyBorder="1" applyAlignment="1">
      <alignment horizontal="left" vertical="top" wrapText="1"/>
    </xf>
    <xf numFmtId="0" fontId="25" fillId="2" borderId="74" xfId="0" applyFont="1" applyFill="1" applyBorder="1" applyAlignment="1">
      <alignment horizontal="left" vertical="top" wrapText="1"/>
    </xf>
    <xf numFmtId="0" fontId="25" fillId="2" borderId="75" xfId="0" applyFont="1" applyFill="1" applyBorder="1" applyAlignment="1">
      <alignment horizontal="left" vertical="top" wrapText="1"/>
    </xf>
    <xf numFmtId="0" fontId="86" fillId="2" borderId="0" xfId="0" applyNumberFormat="1" applyFont="1" applyFill="1" applyBorder="1" applyAlignment="1">
      <alignment horizontal="left" vertical="top" wrapText="1"/>
    </xf>
    <xf numFmtId="0" fontId="47" fillId="2" borderId="0" xfId="0" applyFont="1" applyFill="1" applyBorder="1" applyAlignment="1">
      <alignment horizontal="left" vertical="top" wrapText="1"/>
    </xf>
    <xf numFmtId="0" fontId="13" fillId="21" borderId="10" xfId="0" applyFont="1" applyFill="1" applyBorder="1" applyAlignment="1">
      <alignment horizontal="center" vertical="center"/>
    </xf>
    <xf numFmtId="0" fontId="13" fillId="21" borderId="11"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0" xfId="0" applyFont="1" applyFill="1" applyBorder="1" applyAlignment="1">
      <alignment horizontal="center" vertical="center"/>
    </xf>
    <xf numFmtId="0" fontId="44" fillId="2" borderId="0" xfId="0" applyFont="1" applyFill="1" applyBorder="1" applyAlignment="1">
      <alignment horizontal="left" vertical="top" wrapText="1"/>
    </xf>
    <xf numFmtId="0" fontId="44" fillId="2" borderId="0"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44" fillId="0" borderId="0" xfId="0" applyFont="1" applyBorder="1" applyAlignment="1">
      <alignment horizontal="left" wrapText="1"/>
    </xf>
    <xf numFmtId="0" fontId="52" fillId="21" borderId="10" xfId="0" applyFont="1" applyFill="1" applyBorder="1" applyAlignment="1">
      <alignment horizontal="center" vertical="center"/>
    </xf>
    <xf numFmtId="0" fontId="52" fillId="21" borderId="11" xfId="0" applyFont="1" applyFill="1" applyBorder="1" applyAlignment="1">
      <alignment horizontal="center" vertical="center"/>
    </xf>
    <xf numFmtId="0" fontId="52" fillId="21" borderId="12" xfId="0" applyFont="1" applyFill="1" applyBorder="1" applyAlignment="1">
      <alignment horizontal="center" vertical="center"/>
    </xf>
    <xf numFmtId="0" fontId="0" fillId="0" borderId="130" xfId="0" applyBorder="1" applyAlignment="1">
      <alignment horizontal="center"/>
    </xf>
    <xf numFmtId="0" fontId="90" fillId="3" borderId="14" xfId="0" applyFont="1" applyFill="1" applyBorder="1" applyAlignment="1">
      <alignment horizontal="center" vertical="center" wrapText="1"/>
    </xf>
    <xf numFmtId="0" fontId="90" fillId="3" borderId="15" xfId="0" applyFont="1" applyFill="1" applyBorder="1" applyAlignment="1">
      <alignment horizontal="center" vertical="center" wrapText="1"/>
    </xf>
    <xf numFmtId="0" fontId="90" fillId="3" borderId="16" xfId="0" applyFont="1" applyFill="1" applyBorder="1" applyAlignment="1">
      <alignment horizontal="center" vertical="center" wrapText="1"/>
    </xf>
    <xf numFmtId="3" fontId="21" fillId="2" borderId="17" xfId="0" applyNumberFormat="1" applyFont="1" applyFill="1" applyBorder="1" applyAlignment="1">
      <alignment horizontal="right" vertical="center" wrapText="1"/>
    </xf>
    <xf numFmtId="3" fontId="21" fillId="2" borderId="13" xfId="0" applyNumberFormat="1" applyFont="1" applyFill="1" applyBorder="1" applyAlignment="1">
      <alignment horizontal="right" vertical="center" wrapText="1"/>
    </xf>
    <xf numFmtId="168" fontId="63" fillId="21" borderId="10" xfId="0" applyNumberFormat="1" applyFont="1" applyFill="1" applyBorder="1" applyAlignment="1">
      <alignment horizontal="center" vertical="center"/>
    </xf>
    <xf numFmtId="168" fontId="63" fillId="21" borderId="35" xfId="0" applyNumberFormat="1" applyFont="1" applyFill="1" applyBorder="1" applyAlignment="1">
      <alignment horizontal="center" vertical="center"/>
    </xf>
    <xf numFmtId="0" fontId="88" fillId="2" borderId="17" xfId="0" applyFont="1" applyFill="1" applyBorder="1" applyAlignment="1">
      <alignment horizontal="left" vertical="center" wrapText="1"/>
    </xf>
    <xf numFmtId="0" fontId="88" fillId="2" borderId="13" xfId="0" applyFont="1" applyFill="1" applyBorder="1" applyAlignment="1">
      <alignment horizontal="left" vertical="center" wrapText="1"/>
    </xf>
    <xf numFmtId="0" fontId="89" fillId="0" borderId="13" xfId="0" applyFont="1" applyBorder="1" applyAlignment="1">
      <alignment horizontal="center" vertical="center"/>
    </xf>
    <xf numFmtId="168" fontId="89" fillId="0" borderId="10" xfId="0" applyNumberFormat="1" applyFont="1" applyBorder="1" applyAlignment="1">
      <alignment horizontal="center" vertical="center"/>
    </xf>
    <xf numFmtId="168" fontId="89" fillId="0" borderId="35" xfId="0" applyNumberFormat="1" applyFont="1" applyBorder="1" applyAlignment="1">
      <alignment horizontal="center" vertical="center"/>
    </xf>
    <xf numFmtId="0" fontId="69" fillId="3" borderId="19" xfId="0" applyFont="1" applyFill="1" applyBorder="1" applyAlignment="1">
      <alignment horizontal="center" vertical="center"/>
    </xf>
    <xf numFmtId="0" fontId="69" fillId="3" borderId="30" xfId="0" applyFont="1" applyFill="1" applyBorder="1" applyAlignment="1">
      <alignment horizontal="center" vertical="center"/>
    </xf>
    <xf numFmtId="0" fontId="69" fillId="3" borderId="20" xfId="0" applyFont="1" applyFill="1" applyBorder="1" applyAlignment="1">
      <alignment horizontal="center" vertical="center"/>
    </xf>
    <xf numFmtId="0" fontId="77" fillId="0" borderId="0" xfId="0" applyFont="1" applyAlignment="1">
      <alignment horizontal="right"/>
    </xf>
    <xf numFmtId="0" fontId="80" fillId="20" borderId="0" xfId="0" applyFont="1" applyFill="1" applyAlignment="1">
      <alignment horizontal="center" vertical="center" wrapText="1"/>
    </xf>
    <xf numFmtId="0" fontId="81" fillId="20" borderId="0" xfId="0" applyFont="1" applyFill="1" applyBorder="1" applyAlignment="1">
      <alignment horizontal="center" vertical="center"/>
    </xf>
    <xf numFmtId="0" fontId="88" fillId="2" borderId="120" xfId="0" applyFont="1" applyFill="1" applyBorder="1" applyAlignment="1">
      <alignment horizontal="left" vertical="center" wrapText="1"/>
    </xf>
    <xf numFmtId="0" fontId="88" fillId="2" borderId="121" xfId="0" applyFont="1" applyFill="1" applyBorder="1" applyAlignment="1">
      <alignment horizontal="left" vertical="center" wrapText="1"/>
    </xf>
    <xf numFmtId="0" fontId="89" fillId="0" borderId="77" xfId="0" applyFont="1" applyBorder="1" applyAlignment="1">
      <alignment horizontal="center" vertical="center"/>
    </xf>
    <xf numFmtId="0" fontId="96" fillId="0" borderId="0" xfId="0" applyFont="1" applyBorder="1" applyAlignment="1">
      <alignment horizontal="left" wrapText="1"/>
    </xf>
    <xf numFmtId="0" fontId="97" fillId="0" borderId="0" xfId="0" applyFont="1" applyBorder="1" applyAlignment="1">
      <alignment horizontal="left"/>
    </xf>
    <xf numFmtId="0" fontId="93" fillId="2" borderId="0" xfId="0" applyFont="1" applyFill="1" applyBorder="1" applyAlignment="1">
      <alignment horizontal="left" vertical="center" wrapText="1"/>
    </xf>
    <xf numFmtId="0" fontId="83" fillId="2" borderId="74" xfId="0" applyFont="1" applyFill="1" applyBorder="1" applyAlignment="1">
      <alignment horizontal="left" vertical="center" wrapText="1"/>
    </xf>
    <xf numFmtId="0" fontId="78" fillId="21" borderId="0" xfId="0" applyFont="1" applyFill="1" applyAlignment="1">
      <alignment horizontal="center" vertical="center" wrapText="1"/>
    </xf>
    <xf numFmtId="0" fontId="57" fillId="2" borderId="76" xfId="0" applyFont="1" applyFill="1" applyBorder="1" applyAlignment="1">
      <alignment horizontal="left" vertical="top" wrapText="1"/>
    </xf>
    <xf numFmtId="0" fontId="57" fillId="2" borderId="0" xfId="0" applyFont="1" applyFill="1" applyBorder="1" applyAlignment="1">
      <alignment horizontal="left" vertical="top" wrapText="1"/>
    </xf>
    <xf numFmtId="0" fontId="21" fillId="2" borderId="0" xfId="0" applyFont="1" applyFill="1" applyBorder="1" applyAlignment="1">
      <alignment horizontal="center" vertical="top" wrapText="1"/>
    </xf>
    <xf numFmtId="0" fontId="62" fillId="19" borderId="9" xfId="4" applyFont="1" applyFill="1" applyBorder="1" applyAlignment="1" applyProtection="1">
      <alignment horizontal="left" vertical="center" wrapText="1"/>
    </xf>
    <xf numFmtId="0" fontId="62" fillId="19" borderId="8" xfId="4" applyFont="1" applyFill="1" applyBorder="1" applyAlignment="1" applyProtection="1">
      <alignment horizontal="left" vertical="center" wrapText="1"/>
    </xf>
    <xf numFmtId="0" fontId="62" fillId="19" borderId="7" xfId="4" applyFont="1" applyFill="1" applyBorder="1" applyAlignment="1" applyProtection="1">
      <alignment horizontal="left" vertical="center" wrapText="1"/>
    </xf>
    <xf numFmtId="0" fontId="62" fillId="19" borderId="3" xfId="4" applyFont="1" applyFill="1" applyBorder="1" applyAlignment="1" applyProtection="1">
      <alignment horizontal="left" vertical="center" wrapText="1"/>
    </xf>
    <xf numFmtId="0" fontId="62" fillId="19" borderId="2" xfId="4" applyFont="1" applyFill="1" applyBorder="1" applyAlignment="1" applyProtection="1">
      <alignment horizontal="left" vertical="center" wrapText="1"/>
    </xf>
    <xf numFmtId="0" fontId="62" fillId="19" borderId="1" xfId="4" applyFont="1" applyFill="1" applyBorder="1" applyAlignment="1" applyProtection="1">
      <alignment horizontal="left" vertical="center" wrapText="1"/>
    </xf>
    <xf numFmtId="166" fontId="114" fillId="0" borderId="79" xfId="5" applyNumberFormat="1" applyFont="1" applyFill="1" applyBorder="1" applyAlignment="1">
      <alignment horizontal="left" wrapText="1"/>
    </xf>
    <xf numFmtId="166" fontId="114" fillId="0" borderId="80" xfId="5" applyNumberFormat="1" applyFont="1" applyFill="1" applyBorder="1" applyAlignment="1">
      <alignment horizontal="left" wrapText="1"/>
    </xf>
    <xf numFmtId="166" fontId="114" fillId="0" borderId="81" xfId="5" applyNumberFormat="1" applyFont="1" applyFill="1" applyBorder="1" applyAlignment="1">
      <alignment horizontal="left" wrapText="1"/>
    </xf>
    <xf numFmtId="0" fontId="10" fillId="5" borderId="0" xfId="0" applyFont="1" applyFill="1" applyAlignment="1">
      <alignment horizontal="center" vertical="center"/>
    </xf>
    <xf numFmtId="0" fontId="4" fillId="14" borderId="124" xfId="3" applyFont="1" applyFill="1" applyBorder="1" applyAlignment="1">
      <alignment horizontal="center" vertical="center"/>
    </xf>
    <xf numFmtId="0" fontId="29" fillId="2" borderId="97" xfId="4" applyFont="1" applyFill="1" applyBorder="1" applyAlignment="1" applyProtection="1">
      <alignment horizontal="left" vertical="center" wrapText="1" indent="2"/>
    </xf>
    <xf numFmtId="0" fontId="29" fillId="2" borderId="83" xfId="4" applyFont="1" applyFill="1" applyBorder="1" applyAlignment="1" applyProtection="1">
      <alignment horizontal="left" vertical="center" wrapText="1" indent="2"/>
    </xf>
    <xf numFmtId="0" fontId="29" fillId="2" borderId="140" xfId="4" applyFont="1" applyFill="1" applyBorder="1" applyAlignment="1" applyProtection="1">
      <alignment horizontal="left" vertical="center" wrapText="1" indent="2"/>
    </xf>
    <xf numFmtId="0" fontId="90" fillId="16" borderId="14" xfId="4" applyFont="1" applyFill="1" applyBorder="1" applyAlignment="1" applyProtection="1">
      <alignment horizontal="left" vertical="center"/>
    </xf>
    <xf numFmtId="0" fontId="90" fillId="16" borderId="15" xfId="4" applyFont="1" applyFill="1" applyBorder="1" applyAlignment="1" applyProtection="1">
      <alignment horizontal="left" vertical="center"/>
    </xf>
    <xf numFmtId="0" fontId="90" fillId="16" borderId="16" xfId="4" applyFont="1" applyFill="1" applyBorder="1" applyAlignment="1" applyProtection="1">
      <alignment horizontal="left" vertical="center"/>
    </xf>
    <xf numFmtId="0" fontId="91" fillId="19" borderId="8" xfId="4" applyFont="1" applyFill="1" applyBorder="1" applyAlignment="1" applyProtection="1">
      <alignment horizontal="left" vertical="center" wrapText="1"/>
    </xf>
    <xf numFmtId="0" fontId="91" fillId="19" borderId="123" xfId="4" applyFont="1" applyFill="1" applyBorder="1" applyAlignment="1" applyProtection="1">
      <alignment horizontal="left" vertical="center" wrapText="1"/>
    </xf>
    <xf numFmtId="0" fontId="91" fillId="19" borderId="62" xfId="4" applyFont="1" applyFill="1" applyBorder="1" applyAlignment="1" applyProtection="1">
      <alignment horizontal="left" vertical="center" wrapText="1"/>
    </xf>
    <xf numFmtId="0" fontId="91" fillId="19" borderId="59" xfId="4" applyFont="1" applyFill="1" applyBorder="1" applyAlignment="1" applyProtection="1">
      <alignment horizontal="left" vertical="center" wrapText="1"/>
    </xf>
    <xf numFmtId="0" fontId="30" fillId="0" borderId="135" xfId="5" applyNumberFormat="1" applyFont="1" applyBorder="1" applyAlignment="1">
      <alignment horizontal="center" vertical="center" wrapText="1"/>
    </xf>
    <xf numFmtId="0" fontId="30" fillId="0" borderId="136" xfId="5" applyNumberFormat="1" applyFont="1" applyBorder="1" applyAlignment="1">
      <alignment horizontal="center" vertical="center" wrapText="1"/>
    </xf>
    <xf numFmtId="0" fontId="15" fillId="2" borderId="25" xfId="0" applyFont="1" applyFill="1" applyBorder="1" applyAlignment="1">
      <alignment horizontal="left" vertical="top" wrapText="1"/>
    </xf>
    <xf numFmtId="0" fontId="91" fillId="19" borderId="7" xfId="4" applyFont="1" applyFill="1" applyBorder="1" applyAlignment="1" applyProtection="1">
      <alignment horizontal="left" vertical="center" wrapText="1"/>
    </xf>
    <xf numFmtId="0" fontId="91" fillId="19" borderId="0" xfId="4" applyFont="1" applyFill="1" applyBorder="1" applyAlignment="1" applyProtection="1">
      <alignment horizontal="left" vertical="center" wrapText="1"/>
    </xf>
    <xf numFmtId="0" fontId="91" fillId="19" borderId="4" xfId="4" applyFont="1" applyFill="1" applyBorder="1" applyAlignment="1" applyProtection="1">
      <alignment horizontal="left" vertical="center" wrapText="1"/>
    </xf>
  </cellXfs>
  <cellStyles count="7">
    <cellStyle name="Milliers" xfId="1" builtinId="3"/>
    <cellStyle name="Milliers_Pigalys 2" xfId="5"/>
    <cellStyle name="Normal" xfId="0" builtinId="0"/>
    <cellStyle name="Normal 2" xfId="3"/>
    <cellStyle name="Normal 3 2" xfId="4"/>
    <cellStyle name="Pourcentage" xfId="2" builtinId="5"/>
    <cellStyle name="Pourcentage 2 2" xfId="6"/>
  </cellStyles>
  <dxfs count="3">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0000"/>
      <color rgb="FFFFC2E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fmlaLink="$F$28"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552450</xdr:colOff>
      <xdr:row>1</xdr:row>
      <xdr:rowOff>576034</xdr:rowOff>
    </xdr:to>
    <xdr:pic>
      <xdr:nvPicPr>
        <xdr:cNvPr id="5" name="Image 4"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2181225" cy="69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0</xdr:row>
      <xdr:rowOff>66675</xdr:rowOff>
    </xdr:from>
    <xdr:to>
      <xdr:col>6</xdr:col>
      <xdr:colOff>1571626</xdr:colOff>
      <xdr:row>1</xdr:row>
      <xdr:rowOff>619126</xdr:rowOff>
    </xdr:to>
    <xdr:pic>
      <xdr:nvPicPr>
        <xdr:cNvPr id="6" name="Imag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2550" y="66675"/>
          <a:ext cx="1114426" cy="7429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xdr:colOff>
      <xdr:row>0</xdr:row>
      <xdr:rowOff>42333</xdr:rowOff>
    </xdr:from>
    <xdr:to>
      <xdr:col>1</xdr:col>
      <xdr:colOff>646641</xdr:colOff>
      <xdr:row>3</xdr:row>
      <xdr:rowOff>148921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6" y="42333"/>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1566334</xdr:colOff>
      <xdr:row>0</xdr:row>
      <xdr:rowOff>0</xdr:rowOff>
    </xdr:from>
    <xdr:to>
      <xdr:col>8</xdr:col>
      <xdr:colOff>1102256</xdr:colOff>
      <xdr:row>3</xdr:row>
      <xdr:rowOff>185342</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13334" y="0"/>
          <a:ext cx="1112838" cy="756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215106</xdr:colOff>
      <xdr:row>5</xdr:row>
      <xdr:rowOff>71209</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9050"/>
          <a:ext cx="2181225" cy="69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792163</xdr:colOff>
      <xdr:row>0</xdr:row>
      <xdr:rowOff>55165</xdr:rowOff>
    </xdr:from>
    <xdr:to>
      <xdr:col>4</xdr:col>
      <xdr:colOff>119063</xdr:colOff>
      <xdr:row>6</xdr:row>
      <xdr:rowOff>77788</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57007" y="55165"/>
          <a:ext cx="1112838" cy="7568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26</xdr:row>
          <xdr:rowOff>190500</xdr:rowOff>
        </xdr:from>
        <xdr:to>
          <xdr:col>3</xdr:col>
          <xdr:colOff>276225</xdr:colOff>
          <xdr:row>29</xdr:row>
          <xdr:rowOff>104775</xdr:rowOff>
        </xdr:to>
        <xdr:sp macro="" textlink="">
          <xdr:nvSpPr>
            <xdr:cNvPr id="5121" name="Option Button 7"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26</xdr:row>
          <xdr:rowOff>219075</xdr:rowOff>
        </xdr:from>
        <xdr:to>
          <xdr:col>5</xdr:col>
          <xdr:colOff>476250</xdr:colOff>
          <xdr:row>29</xdr:row>
          <xdr:rowOff>57150</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19050</xdr:colOff>
      <xdr:row>0</xdr:row>
      <xdr:rowOff>38100</xdr:rowOff>
    </xdr:from>
    <xdr:to>
      <xdr:col>2</xdr:col>
      <xdr:colOff>285750</xdr:colOff>
      <xdr:row>4</xdr:row>
      <xdr:rowOff>154213</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361950</xdr:colOff>
      <xdr:row>0</xdr:row>
      <xdr:rowOff>0</xdr:rowOff>
    </xdr:from>
    <xdr:to>
      <xdr:col>8</xdr:col>
      <xdr:colOff>122238</xdr:colOff>
      <xdr:row>5</xdr:row>
      <xdr:rowOff>4367</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0225" y="0"/>
          <a:ext cx="1112838" cy="7568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84666</xdr:colOff>
      <xdr:row>0</xdr:row>
      <xdr:rowOff>42333</xdr:rowOff>
    </xdr:from>
    <xdr:to>
      <xdr:col>2</xdr:col>
      <xdr:colOff>740833</xdr:colOff>
      <xdr:row>3</xdr:row>
      <xdr:rowOff>148921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6" y="42333"/>
          <a:ext cx="2180167"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347134</xdr:colOff>
      <xdr:row>0</xdr:row>
      <xdr:rowOff>0</xdr:rowOff>
    </xdr:from>
    <xdr:to>
      <xdr:col>10</xdr:col>
      <xdr:colOff>692680</xdr:colOff>
      <xdr:row>3</xdr:row>
      <xdr:rowOff>185342</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4234" y="0"/>
          <a:ext cx="1107546" cy="7568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12</xdr:row>
          <xdr:rowOff>180975</xdr:rowOff>
        </xdr:from>
        <xdr:to>
          <xdr:col>1</xdr:col>
          <xdr:colOff>47625</xdr:colOff>
          <xdr:row>14</xdr:row>
          <xdr:rowOff>66675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0</xdr:rowOff>
        </xdr:from>
        <xdr:to>
          <xdr:col>1</xdr:col>
          <xdr:colOff>47625</xdr:colOff>
          <xdr:row>13</xdr:row>
          <xdr:rowOff>57150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44823</xdr:colOff>
      <xdr:row>0</xdr:row>
      <xdr:rowOff>56029</xdr:rowOff>
    </xdr:from>
    <xdr:to>
      <xdr:col>2</xdr:col>
      <xdr:colOff>1464048</xdr:colOff>
      <xdr:row>2</xdr:row>
      <xdr:rowOff>338492</xdr:rowOff>
    </xdr:to>
    <xdr:pic>
      <xdr:nvPicPr>
        <xdr:cNvPr id="6" name="Image 5"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 y="56029"/>
          <a:ext cx="2181225"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268941</xdr:colOff>
      <xdr:row>0</xdr:row>
      <xdr:rowOff>67235</xdr:rowOff>
    </xdr:from>
    <xdr:to>
      <xdr:col>12</xdr:col>
      <xdr:colOff>709747</xdr:colOff>
      <xdr:row>4</xdr:row>
      <xdr:rowOff>11204</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6823" y="67235"/>
          <a:ext cx="1202806" cy="8180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44824</xdr:colOff>
      <xdr:row>0</xdr:row>
      <xdr:rowOff>56029</xdr:rowOff>
    </xdr:from>
    <xdr:to>
      <xdr:col>4</xdr:col>
      <xdr:colOff>511549</xdr:colOff>
      <xdr:row>2</xdr:row>
      <xdr:rowOff>58345</xdr:rowOff>
    </xdr:to>
    <xdr:pic>
      <xdr:nvPicPr>
        <xdr:cNvPr id="4" name="Image 3"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4" y="56029"/>
          <a:ext cx="2181225"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246530</xdr:colOff>
      <xdr:row>0</xdr:row>
      <xdr:rowOff>78442</xdr:rowOff>
    </xdr:from>
    <xdr:to>
      <xdr:col>9</xdr:col>
      <xdr:colOff>84210</xdr:colOff>
      <xdr:row>2</xdr:row>
      <xdr:rowOff>134470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1118" y="78442"/>
          <a:ext cx="1103945" cy="7507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61452</xdr:colOff>
      <xdr:row>0</xdr:row>
      <xdr:rowOff>46089</xdr:rowOff>
    </xdr:from>
    <xdr:to>
      <xdr:col>2</xdr:col>
      <xdr:colOff>1274814</xdr:colOff>
      <xdr:row>4</xdr:row>
      <xdr:rowOff>5751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52" y="46089"/>
          <a:ext cx="2181225" cy="697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198435</xdr:colOff>
      <xdr:row>0</xdr:row>
      <xdr:rowOff>59532</xdr:rowOff>
    </xdr:from>
    <xdr:to>
      <xdr:col>10</xdr:col>
      <xdr:colOff>1587498</xdr:colOff>
      <xdr:row>5</xdr:row>
      <xdr:rowOff>12045</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48748" y="59532"/>
          <a:ext cx="1389063" cy="9447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3</xdr:col>
      <xdr:colOff>156881</xdr:colOff>
      <xdr:row>0</xdr:row>
      <xdr:rowOff>781987</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2185706" cy="753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0</xdr:row>
      <xdr:rowOff>0</xdr:rowOff>
    </xdr:from>
    <xdr:to>
      <xdr:col>9</xdr:col>
      <xdr:colOff>198438</xdr:colOff>
      <xdr:row>1</xdr:row>
      <xdr:rowOff>30301</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0"/>
          <a:ext cx="1389063" cy="9447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7030A0"/>
  </sheetPr>
  <dimension ref="A1:G34"/>
  <sheetViews>
    <sheetView tabSelected="1" showWhiteSpace="0" zoomScaleNormal="100" zoomScaleSheetLayoutView="100" workbookViewId="0">
      <selection activeCell="A3" sqref="A3:G3"/>
    </sheetView>
  </sheetViews>
  <sheetFormatPr baseColWidth="10" defaultRowHeight="15" x14ac:dyDescent="0.25"/>
  <cols>
    <col min="1" max="1" width="13.42578125" customWidth="1"/>
    <col min="2" max="2" width="11.42578125" customWidth="1"/>
    <col min="3" max="3" width="12.85546875" bestFit="1" customWidth="1"/>
    <col min="4" max="4" width="31" customWidth="1"/>
    <col min="5" max="5" width="9.85546875" customWidth="1"/>
    <col min="7" max="7" width="25.28515625" customWidth="1"/>
    <col min="8" max="8" width="7.7109375" customWidth="1"/>
  </cols>
  <sheetData>
    <row r="1" spans="1:7" x14ac:dyDescent="0.25">
      <c r="A1" s="2"/>
      <c r="B1" s="2"/>
      <c r="C1" s="19" t="s">
        <v>12</v>
      </c>
      <c r="D1" s="2"/>
      <c r="E1" s="19" t="s">
        <v>11</v>
      </c>
      <c r="F1" s="2"/>
      <c r="G1" s="2"/>
    </row>
    <row r="2" spans="1:7" ht="72" customHeight="1" x14ac:dyDescent="0.25">
      <c r="B2" s="2"/>
      <c r="C2" s="19"/>
      <c r="D2" s="2"/>
      <c r="E2" s="19"/>
      <c r="F2" s="2"/>
      <c r="G2" s="2"/>
    </row>
    <row r="3" spans="1:7" ht="18" x14ac:dyDescent="0.25">
      <c r="A3" s="615" t="s">
        <v>13</v>
      </c>
      <c r="B3" s="615"/>
      <c r="C3" s="615"/>
      <c r="D3" s="615"/>
      <c r="E3" s="615"/>
      <c r="F3" s="615"/>
      <c r="G3" s="615"/>
    </row>
    <row r="4" spans="1:7" ht="18" x14ac:dyDescent="0.25">
      <c r="A4" s="443"/>
      <c r="B4" s="443"/>
      <c r="C4" s="443"/>
      <c r="D4" s="443"/>
      <c r="E4" s="443"/>
      <c r="F4" s="443"/>
      <c r="G4" s="443"/>
    </row>
    <row r="5" spans="1:7" ht="18" x14ac:dyDescent="0.25">
      <c r="A5" s="615" t="s">
        <v>14</v>
      </c>
      <c r="B5" s="615"/>
      <c r="C5" s="615"/>
      <c r="D5" s="615"/>
      <c r="E5" s="615"/>
      <c r="F5" s="615"/>
      <c r="G5" s="615"/>
    </row>
    <row r="6" spans="1:7" ht="18" x14ac:dyDescent="0.25">
      <c r="A6" s="18"/>
      <c r="B6" s="2"/>
      <c r="C6" s="2"/>
      <c r="D6" s="2"/>
      <c r="E6" s="2"/>
      <c r="F6" s="2"/>
      <c r="G6" s="2"/>
    </row>
    <row r="7" spans="1:7" x14ac:dyDescent="0.25">
      <c r="A7" s="17"/>
      <c r="B7" s="2"/>
      <c r="C7" s="2"/>
      <c r="D7" s="2"/>
      <c r="E7" s="2"/>
      <c r="F7" s="2"/>
      <c r="G7" s="2"/>
    </row>
    <row r="8" spans="1:7" ht="23.25" x14ac:dyDescent="0.35">
      <c r="A8" s="614" t="s">
        <v>387</v>
      </c>
      <c r="B8" s="614"/>
      <c r="C8" s="614"/>
      <c r="D8" s="614"/>
      <c r="E8" s="614"/>
      <c r="F8" s="614"/>
      <c r="G8" s="614"/>
    </row>
    <row r="9" spans="1:7" x14ac:dyDescent="0.25">
      <c r="A9" s="16"/>
      <c r="B9" s="2"/>
      <c r="C9" s="2"/>
      <c r="D9" s="2"/>
      <c r="E9" s="2"/>
      <c r="F9" s="2"/>
      <c r="G9" s="2"/>
    </row>
    <row r="10" spans="1:7" ht="70.5" customHeight="1" x14ac:dyDescent="0.25">
      <c r="A10" s="616" t="s">
        <v>392</v>
      </c>
      <c r="B10" s="616"/>
      <c r="C10" s="616"/>
      <c r="D10" s="616"/>
      <c r="E10" s="616"/>
      <c r="F10" s="616"/>
      <c r="G10" s="616"/>
    </row>
    <row r="11" spans="1:7" ht="15.75" x14ac:dyDescent="0.25">
      <c r="A11" s="15"/>
      <c r="B11" s="13"/>
      <c r="C11" s="13"/>
      <c r="D11" s="13"/>
      <c r="E11" s="13"/>
      <c r="F11" s="13"/>
      <c r="G11" s="13"/>
    </row>
    <row r="12" spans="1:7" ht="15.75" x14ac:dyDescent="0.25">
      <c r="A12" s="617" t="s">
        <v>10</v>
      </c>
      <c r="B12" s="617"/>
      <c r="C12" s="617"/>
      <c r="D12" s="617"/>
      <c r="E12" s="617"/>
      <c r="F12" s="617"/>
      <c r="G12" s="617"/>
    </row>
    <row r="13" spans="1:7" x14ac:dyDescent="0.25">
      <c r="A13" s="14"/>
      <c r="B13" s="13"/>
      <c r="C13" s="13"/>
      <c r="D13" s="13"/>
      <c r="E13" s="13"/>
      <c r="F13" s="13"/>
      <c r="G13" s="13"/>
    </row>
    <row r="14" spans="1:7" ht="15.75" x14ac:dyDescent="0.25">
      <c r="A14" s="618" t="s">
        <v>9</v>
      </c>
      <c r="B14" s="618"/>
      <c r="C14" s="618"/>
      <c r="D14" s="618"/>
      <c r="E14" s="618"/>
      <c r="F14" s="618"/>
      <c r="G14" s="618"/>
    </row>
    <row r="15" spans="1:7" x14ac:dyDescent="0.25">
      <c r="A15" s="2"/>
      <c r="B15" s="2"/>
      <c r="C15" s="2"/>
      <c r="D15" s="2"/>
      <c r="E15" s="2"/>
      <c r="F15" s="2"/>
      <c r="G15" s="2"/>
    </row>
    <row r="16" spans="1:7" x14ac:dyDescent="0.25">
      <c r="A16" s="20" t="s">
        <v>8</v>
      </c>
      <c r="B16" s="20"/>
      <c r="C16" s="20"/>
      <c r="D16" s="20"/>
      <c r="E16" s="20"/>
      <c r="F16" s="20"/>
      <c r="G16" s="20"/>
    </row>
    <row r="17" spans="1:7" x14ac:dyDescent="0.25">
      <c r="A17" s="503" t="s">
        <v>7</v>
      </c>
      <c r="B17" s="2" t="s">
        <v>15</v>
      </c>
      <c r="C17" s="2"/>
      <c r="D17" s="2"/>
      <c r="E17" s="2"/>
      <c r="F17" s="2"/>
      <c r="G17" s="2"/>
    </row>
    <row r="18" spans="1:7" x14ac:dyDescent="0.25">
      <c r="A18" s="503" t="s">
        <v>215</v>
      </c>
      <c r="B18" s="2" t="s">
        <v>216</v>
      </c>
      <c r="C18" s="2"/>
      <c r="D18" s="2"/>
      <c r="E18" s="2"/>
      <c r="F18" s="2"/>
      <c r="G18" s="2"/>
    </row>
    <row r="19" spans="1:7" x14ac:dyDescent="0.25">
      <c r="A19" s="503" t="s">
        <v>6</v>
      </c>
      <c r="B19" s="2" t="s">
        <v>231</v>
      </c>
      <c r="C19" s="2"/>
      <c r="D19" s="2"/>
      <c r="E19" s="12"/>
      <c r="F19" s="2"/>
      <c r="G19" s="2"/>
    </row>
    <row r="20" spans="1:7" x14ac:dyDescent="0.25">
      <c r="A20" s="503" t="s">
        <v>5</v>
      </c>
      <c r="B20" s="2" t="s">
        <v>327</v>
      </c>
      <c r="C20" s="2"/>
      <c r="D20" s="2"/>
      <c r="E20" s="11"/>
      <c r="F20" s="2"/>
      <c r="G20" s="2"/>
    </row>
    <row r="21" spans="1:7" x14ac:dyDescent="0.25">
      <c r="A21" s="503" t="s">
        <v>233</v>
      </c>
      <c r="B21" s="2" t="s">
        <v>232</v>
      </c>
      <c r="C21" s="6"/>
      <c r="D21" s="2"/>
      <c r="E21" s="11"/>
      <c r="F21" s="2"/>
      <c r="G21" s="2"/>
    </row>
    <row r="22" spans="1:7" x14ac:dyDescent="0.25">
      <c r="A22" s="503" t="s">
        <v>4</v>
      </c>
      <c r="B22" s="1" t="s">
        <v>285</v>
      </c>
      <c r="C22" s="1"/>
      <c r="D22" s="2"/>
      <c r="E22" s="11"/>
      <c r="F22" s="2"/>
      <c r="G22" s="2"/>
    </row>
    <row r="23" spans="1:7" x14ac:dyDescent="0.25">
      <c r="A23" s="193" t="s">
        <v>3</v>
      </c>
      <c r="B23" s="2" t="s">
        <v>2</v>
      </c>
      <c r="C23" s="2"/>
      <c r="D23" s="2"/>
      <c r="E23" s="12" t="s">
        <v>16</v>
      </c>
      <c r="F23" s="2"/>
      <c r="G23" s="2"/>
    </row>
    <row r="24" spans="1:7" ht="16.5" customHeight="1" thickBot="1" x14ac:dyDescent="0.3">
      <c r="A24" s="193" t="s">
        <v>1</v>
      </c>
      <c r="B24" s="2" t="s">
        <v>0</v>
      </c>
      <c r="C24" s="2"/>
      <c r="D24" s="2"/>
      <c r="E24" s="12" t="s">
        <v>16</v>
      </c>
      <c r="F24" s="2"/>
      <c r="G24" s="2"/>
    </row>
    <row r="25" spans="1:7" ht="15.75" thickBot="1" x14ac:dyDescent="0.3">
      <c r="A25" s="10"/>
      <c r="B25" s="9"/>
      <c r="C25" s="9"/>
      <c r="D25" s="9"/>
      <c r="E25" s="9"/>
      <c r="F25" s="9"/>
      <c r="G25" s="8"/>
    </row>
    <row r="26" spans="1:7" ht="15.75" thickBot="1" x14ac:dyDescent="0.3">
      <c r="A26" s="7"/>
      <c r="B26" s="604" t="s">
        <v>42</v>
      </c>
      <c r="C26" s="605" t="s">
        <v>358</v>
      </c>
      <c r="D26" s="612" t="s">
        <v>265</v>
      </c>
      <c r="E26" s="612"/>
      <c r="F26" s="612"/>
      <c r="G26" s="613"/>
    </row>
    <row r="27" spans="1:7" ht="15.75" thickBot="1" x14ac:dyDescent="0.3">
      <c r="A27" s="5"/>
      <c r="B27" s="4"/>
      <c r="C27" s="4"/>
      <c r="D27" s="4"/>
      <c r="E27" s="4"/>
      <c r="F27" s="4"/>
      <c r="G27" s="3"/>
    </row>
    <row r="28" spans="1:7" x14ac:dyDescent="0.25">
      <c r="A28" s="2"/>
      <c r="B28" s="2"/>
      <c r="C28" s="2"/>
      <c r="D28" s="2"/>
      <c r="E28" s="2"/>
      <c r="F28" s="2"/>
      <c r="G28" s="2"/>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sheetData>
  <mergeCells count="7">
    <mergeCell ref="D26:G26"/>
    <mergeCell ref="A8:G8"/>
    <mergeCell ref="A3:G3"/>
    <mergeCell ref="A5:G5"/>
    <mergeCell ref="A10:G10"/>
    <mergeCell ref="A12:G12"/>
    <mergeCell ref="A14:G14"/>
  </mergeCells>
  <pageMargins left="0.25" right="0.25" top="0.75" bottom="0.75" header="0.3" footer="0.3"/>
  <pageSetup paperSize="9" orientation="portrait" copies="3" r:id="rId1"/>
  <headerFooter>
    <oddFooter>&amp;C&amp;A&amp;R&amp;P/&amp;N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B13"/>
  <sheetViews>
    <sheetView workbookViewId="0">
      <selection activeCell="B19" sqref="B19"/>
    </sheetView>
  </sheetViews>
  <sheetFormatPr baseColWidth="10" defaultRowHeight="15" x14ac:dyDescent="0.25"/>
  <cols>
    <col min="1" max="1" width="24" customWidth="1"/>
    <col min="2" max="2" width="38.85546875" bestFit="1" customWidth="1"/>
  </cols>
  <sheetData>
    <row r="1" spans="1:2" x14ac:dyDescent="0.25">
      <c r="A1" s="449" t="s">
        <v>292</v>
      </c>
      <c r="B1" s="504" t="s">
        <v>312</v>
      </c>
    </row>
    <row r="2" spans="1:2" x14ac:dyDescent="0.25">
      <c r="A2" s="455" t="s">
        <v>293</v>
      </c>
      <c r="B2" s="453" t="s">
        <v>313</v>
      </c>
    </row>
    <row r="3" spans="1:2" x14ac:dyDescent="0.25">
      <c r="A3" s="455" t="s">
        <v>294</v>
      </c>
      <c r="B3" s="453" t="s">
        <v>314</v>
      </c>
    </row>
    <row r="4" spans="1:2" x14ac:dyDescent="0.25">
      <c r="A4" s="23"/>
      <c r="B4" s="453" t="s">
        <v>315</v>
      </c>
    </row>
    <row r="5" spans="1:2" x14ac:dyDescent="0.25">
      <c r="A5" s="23"/>
      <c r="B5" s="453" t="s">
        <v>316</v>
      </c>
    </row>
    <row r="6" spans="1:2" x14ac:dyDescent="0.25">
      <c r="A6" t="str">
        <f>""</f>
        <v/>
      </c>
      <c r="B6" s="454" t="s">
        <v>317</v>
      </c>
    </row>
    <row r="7" spans="1:2" x14ac:dyDescent="0.25">
      <c r="A7" t="str">
        <f>""</f>
        <v/>
      </c>
      <c r="B7" s="454" t="s">
        <v>318</v>
      </c>
    </row>
    <row r="8" spans="1:2" x14ac:dyDescent="0.25">
      <c r="A8" t="str">
        <f>""</f>
        <v/>
      </c>
      <c r="B8" s="454" t="s">
        <v>319</v>
      </c>
    </row>
    <row r="9" spans="1:2" x14ac:dyDescent="0.25">
      <c r="B9" s="454" t="s">
        <v>320</v>
      </c>
    </row>
    <row r="10" spans="1:2" x14ac:dyDescent="0.25">
      <c r="B10" s="454" t="s">
        <v>321</v>
      </c>
    </row>
    <row r="11" spans="1:2" x14ac:dyDescent="0.25">
      <c r="B11" s="454" t="s">
        <v>322</v>
      </c>
    </row>
    <row r="12" spans="1:2" x14ac:dyDescent="0.25">
      <c r="B12" s="454" t="s">
        <v>323</v>
      </c>
    </row>
    <row r="13" spans="1:2" x14ac:dyDescent="0.25">
      <c r="B13" s="454" t="s">
        <v>324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zoomScale="90" zoomScaleNormal="90" workbookViewId="0">
      <selection activeCell="K79" sqref="K79:O83"/>
    </sheetView>
  </sheetViews>
  <sheetFormatPr baseColWidth="10" defaultRowHeight="15" x14ac:dyDescent="0.25"/>
  <cols>
    <col min="1" max="1" width="24.28515625" style="1" customWidth="1"/>
    <col min="2" max="2" width="13.5703125" style="1" customWidth="1"/>
    <col min="3" max="3" width="12.85546875" style="1" customWidth="1"/>
    <col min="4" max="4" width="16.42578125" style="1" customWidth="1"/>
    <col min="5" max="5" width="24.140625" style="1" customWidth="1"/>
    <col min="6" max="6" width="10" style="1" customWidth="1"/>
    <col min="7" max="8" width="23.5703125" style="1" customWidth="1"/>
    <col min="9" max="9" width="17.28515625" style="1" customWidth="1"/>
    <col min="10" max="10" width="3.140625" style="1" customWidth="1"/>
    <col min="11" max="14" width="11.42578125" style="1"/>
    <col min="15" max="15" width="24.42578125" style="1" customWidth="1"/>
    <col min="16" max="16384" width="11.42578125" style="278"/>
  </cols>
  <sheetData>
    <row r="1" spans="1:15" s="218" customFormat="1" ht="15" customHeight="1" x14ac:dyDescent="0.25">
      <c r="A1" s="422"/>
      <c r="B1" s="422"/>
      <c r="C1" s="422"/>
      <c r="D1" s="422"/>
      <c r="E1" s="422"/>
      <c r="F1" s="422"/>
      <c r="G1" s="422"/>
      <c r="H1" s="422"/>
      <c r="I1" s="422"/>
      <c r="J1" s="422"/>
      <c r="K1" s="422"/>
      <c r="L1" s="422"/>
      <c r="M1" s="422"/>
      <c r="N1" s="422"/>
      <c r="O1" s="422"/>
    </row>
    <row r="2" spans="1:15" s="218" customFormat="1" ht="15" customHeight="1" x14ac:dyDescent="0.25">
      <c r="A2" s="422"/>
      <c r="B2" s="422"/>
      <c r="C2" s="422"/>
      <c r="D2" s="422"/>
      <c r="E2" s="422"/>
      <c r="F2" s="422"/>
      <c r="G2" s="422"/>
      <c r="H2" s="422"/>
      <c r="I2" s="422"/>
      <c r="J2" s="422"/>
      <c r="K2" s="422"/>
      <c r="L2" s="422"/>
      <c r="M2" s="422"/>
      <c r="N2" s="422"/>
      <c r="O2" s="422"/>
    </row>
    <row r="3" spans="1:15" s="218" customFormat="1" ht="15" customHeight="1" x14ac:dyDescent="0.25">
      <c r="A3" s="422"/>
      <c r="B3" s="422"/>
      <c r="C3" s="422"/>
      <c r="D3" s="422"/>
      <c r="E3" s="422"/>
      <c r="F3" s="422"/>
      <c r="G3" s="422"/>
      <c r="H3" s="422"/>
      <c r="I3" s="422"/>
      <c r="J3" s="422"/>
      <c r="K3" s="422"/>
      <c r="L3" s="422"/>
      <c r="M3" s="422"/>
      <c r="N3" s="422"/>
      <c r="O3" s="422"/>
    </row>
    <row r="4" spans="1:15" s="218" customFormat="1" ht="15.75" customHeight="1" x14ac:dyDescent="0.25">
      <c r="A4" s="422"/>
      <c r="B4" s="422"/>
      <c r="C4" s="422"/>
      <c r="D4" s="422"/>
      <c r="E4" s="422"/>
      <c r="F4" s="422"/>
      <c r="G4" s="422"/>
      <c r="H4" s="422"/>
      <c r="I4" s="422"/>
      <c r="J4" s="422"/>
      <c r="K4" s="422"/>
      <c r="L4" s="422"/>
      <c r="M4" s="422"/>
      <c r="N4" s="422"/>
      <c r="O4" s="422"/>
    </row>
    <row r="5" spans="1:15" s="218" customFormat="1" ht="21.95" customHeight="1" x14ac:dyDescent="0.25">
      <c r="A5" s="653" t="s">
        <v>278</v>
      </c>
      <c r="B5" s="653" t="s">
        <v>269</v>
      </c>
      <c r="C5" s="653" t="s">
        <v>269</v>
      </c>
      <c r="D5" s="653" t="s">
        <v>269</v>
      </c>
      <c r="E5" s="653" t="s">
        <v>269</v>
      </c>
      <c r="F5" s="653" t="s">
        <v>269</v>
      </c>
      <c r="G5" s="653" t="s">
        <v>269</v>
      </c>
      <c r="H5" s="653" t="s">
        <v>269</v>
      </c>
      <c r="I5" s="653" t="s">
        <v>269</v>
      </c>
      <c r="J5" s="422"/>
      <c r="K5" s="422"/>
      <c r="L5" s="422"/>
      <c r="M5" s="422"/>
      <c r="N5" s="422"/>
      <c r="O5" s="422"/>
    </row>
    <row r="6" spans="1:15" s="218" customFormat="1" ht="94.5" customHeight="1" x14ac:dyDescent="0.25">
      <c r="A6" s="654" t="s">
        <v>391</v>
      </c>
      <c r="B6" s="654"/>
      <c r="C6" s="654"/>
      <c r="D6" s="654"/>
      <c r="E6" s="654"/>
      <c r="F6" s="654"/>
      <c r="G6" s="654"/>
      <c r="H6" s="654"/>
      <c r="I6" s="654"/>
      <c r="J6" s="423"/>
      <c r="K6" s="6"/>
      <c r="L6" s="6"/>
      <c r="M6" s="6"/>
      <c r="N6" s="6"/>
      <c r="O6" s="6"/>
    </row>
    <row r="7" spans="1:15" s="218" customFormat="1" ht="4.5" customHeight="1" x14ac:dyDescent="0.25">
      <c r="A7" s="21"/>
      <c r="B7" s="21"/>
      <c r="C7" s="21"/>
      <c r="D7" s="21"/>
      <c r="E7" s="21"/>
      <c r="F7" s="21"/>
      <c r="G7" s="21"/>
      <c r="H7" s="21"/>
      <c r="I7" s="21"/>
      <c r="J7" s="423"/>
      <c r="K7" s="588"/>
      <c r="L7" s="588"/>
      <c r="M7" s="588"/>
      <c r="N7" s="588"/>
      <c r="O7" s="588"/>
    </row>
    <row r="8" spans="1:15" s="218" customFormat="1" ht="15" customHeight="1" x14ac:dyDescent="0.25">
      <c r="A8" s="659" t="s">
        <v>388</v>
      </c>
      <c r="B8" s="660"/>
      <c r="C8" s="21"/>
      <c r="D8" s="21"/>
      <c r="E8" s="21"/>
      <c r="F8" s="21"/>
      <c r="G8" s="21"/>
      <c r="H8" s="21"/>
      <c r="I8" s="21"/>
      <c r="J8" s="423"/>
      <c r="K8" s="662" t="s">
        <v>337</v>
      </c>
      <c r="L8" s="662"/>
      <c r="M8" s="662"/>
      <c r="N8" s="662"/>
      <c r="O8" s="662"/>
    </row>
    <row r="9" spans="1:15" s="218" customFormat="1" x14ac:dyDescent="0.25">
      <c r="A9" s="661" t="s">
        <v>389</v>
      </c>
      <c r="B9" s="661"/>
      <c r="C9" s="423"/>
      <c r="D9" s="423"/>
      <c r="E9" s="423"/>
      <c r="F9" s="423"/>
      <c r="G9" s="423"/>
      <c r="H9" s="423"/>
      <c r="I9" s="423"/>
      <c r="J9" s="423"/>
      <c r="K9" s="662"/>
      <c r="L9" s="662"/>
      <c r="M9" s="662"/>
      <c r="N9" s="662"/>
      <c r="O9" s="662"/>
    </row>
    <row r="10" spans="1:15" s="6" customFormat="1" ht="12.75" customHeight="1" x14ac:dyDescent="0.25">
      <c r="A10" s="591"/>
      <c r="B10" s="591"/>
      <c r="C10" s="592"/>
      <c r="D10" s="592"/>
      <c r="E10" s="592"/>
      <c r="F10" s="592"/>
      <c r="G10" s="592"/>
      <c r="H10" s="592"/>
      <c r="I10" s="592"/>
      <c r="J10" s="423"/>
      <c r="K10" s="663"/>
      <c r="L10" s="663"/>
      <c r="M10" s="663"/>
      <c r="N10" s="663"/>
      <c r="O10" s="663"/>
    </row>
    <row r="11" spans="1:15" s="218" customFormat="1" ht="9.75" customHeight="1" thickBot="1" x14ac:dyDescent="0.3">
      <c r="A11" s="590"/>
      <c r="B11" s="590"/>
      <c r="C11" s="423"/>
      <c r="D11" s="423"/>
      <c r="E11" s="423"/>
      <c r="F11" s="423"/>
      <c r="G11" s="423"/>
      <c r="H11" s="423"/>
      <c r="I11" s="423"/>
      <c r="J11" s="423"/>
      <c r="K11" s="589"/>
      <c r="L11" s="589"/>
      <c r="M11" s="589"/>
      <c r="N11" s="589"/>
      <c r="O11" s="589"/>
    </row>
    <row r="12" spans="1:15" s="218" customFormat="1" ht="15.75" x14ac:dyDescent="0.25">
      <c r="A12" s="619" t="s">
        <v>270</v>
      </c>
      <c r="B12" s="619"/>
      <c r="C12" s="619"/>
      <c r="D12" s="619"/>
      <c r="E12" s="619"/>
      <c r="F12" s="619"/>
      <c r="G12" s="619"/>
      <c r="H12" s="619"/>
      <c r="I12" s="619"/>
      <c r="J12" s="2"/>
      <c r="K12" s="619" t="s">
        <v>338</v>
      </c>
      <c r="L12" s="619"/>
      <c r="M12" s="619"/>
      <c r="N12" s="619"/>
      <c r="O12" s="619"/>
    </row>
    <row r="13" spans="1:15" s="218" customFormat="1" x14ac:dyDescent="0.25">
      <c r="A13" s="437"/>
      <c r="B13" s="437"/>
      <c r="C13" s="437"/>
      <c r="D13" s="437"/>
      <c r="E13" s="437"/>
      <c r="F13" s="437"/>
      <c r="G13" s="437"/>
      <c r="H13" s="437"/>
      <c r="I13" s="437"/>
      <c r="J13" s="2"/>
      <c r="K13" s="437"/>
      <c r="L13" s="437"/>
      <c r="M13" s="437"/>
      <c r="N13" s="437"/>
      <c r="O13" s="437"/>
    </row>
    <row r="14" spans="1:15" s="218" customFormat="1" ht="29.25" customHeight="1" x14ac:dyDescent="0.25">
      <c r="A14" s="424" t="s">
        <v>271</v>
      </c>
      <c r="B14" s="620" t="s">
        <v>272</v>
      </c>
      <c r="C14" s="621"/>
      <c r="D14" s="622"/>
      <c r="E14" s="425" t="s">
        <v>273</v>
      </c>
      <c r="F14" s="426" t="s">
        <v>390</v>
      </c>
      <c r="G14" s="427" t="s">
        <v>286</v>
      </c>
      <c r="H14" s="424" t="s">
        <v>274</v>
      </c>
      <c r="I14" s="631" t="s">
        <v>350</v>
      </c>
      <c r="J14" s="2"/>
      <c r="K14" s="655" t="s">
        <v>366</v>
      </c>
      <c r="L14" s="655"/>
      <c r="M14" s="655"/>
      <c r="N14" s="655"/>
      <c r="O14" s="655"/>
    </row>
    <row r="15" spans="1:15" s="218" customFormat="1" x14ac:dyDescent="0.25">
      <c r="A15" s="428"/>
      <c r="B15" s="641"/>
      <c r="C15" s="642"/>
      <c r="D15" s="643"/>
      <c r="E15" s="429"/>
      <c r="F15" s="429"/>
      <c r="G15" s="429"/>
      <c r="H15" s="430">
        <v>0</v>
      </c>
      <c r="I15" s="632"/>
      <c r="J15" s="2"/>
      <c r="K15" s="656"/>
      <c r="L15" s="656"/>
      <c r="M15" s="656"/>
      <c r="N15" s="656"/>
      <c r="O15" s="656"/>
    </row>
    <row r="16" spans="1:15" s="218" customFormat="1" x14ac:dyDescent="0.25">
      <c r="A16" s="428"/>
      <c r="B16" s="641"/>
      <c r="C16" s="642"/>
      <c r="D16" s="643"/>
      <c r="E16" s="429"/>
      <c r="F16" s="429"/>
      <c r="G16" s="429"/>
      <c r="H16" s="430">
        <v>0</v>
      </c>
      <c r="I16" s="632"/>
      <c r="J16" s="2"/>
      <c r="K16" s="656"/>
      <c r="L16" s="656"/>
      <c r="M16" s="656"/>
      <c r="N16" s="656"/>
      <c r="O16" s="656"/>
    </row>
    <row r="17" spans="1:15" s="218" customFormat="1" x14ac:dyDescent="0.25">
      <c r="A17" s="428"/>
      <c r="B17" s="641"/>
      <c r="C17" s="642"/>
      <c r="D17" s="643"/>
      <c r="E17" s="429"/>
      <c r="F17" s="429"/>
      <c r="G17" s="429"/>
      <c r="H17" s="430">
        <v>0</v>
      </c>
      <c r="I17" s="633"/>
      <c r="J17" s="2"/>
      <c r="K17" s="656"/>
      <c r="L17" s="656"/>
      <c r="M17" s="656"/>
      <c r="N17" s="656"/>
      <c r="O17" s="656"/>
    </row>
    <row r="18" spans="1:15" s="218" customFormat="1" x14ac:dyDescent="0.25">
      <c r="A18" s="431"/>
      <c r="B18" s="658" t="s">
        <v>368</v>
      </c>
      <c r="C18" s="658"/>
      <c r="D18" s="658"/>
      <c r="E18" s="658"/>
      <c r="F18" s="627"/>
      <c r="G18" s="627"/>
      <c r="H18" s="444">
        <f>SUM(H15:H17)</f>
        <v>0</v>
      </c>
      <c r="I18" s="430"/>
      <c r="J18" s="2"/>
      <c r="K18" s="657"/>
      <c r="L18" s="657"/>
      <c r="M18" s="657"/>
      <c r="N18" s="657"/>
      <c r="O18" s="657"/>
    </row>
    <row r="19" spans="1:15" s="218" customFormat="1" ht="15.75" thickBot="1" x14ac:dyDescent="0.3">
      <c r="A19" s="628" t="s">
        <v>41</v>
      </c>
      <c r="B19" s="629"/>
      <c r="C19" s="629"/>
      <c r="D19" s="629"/>
      <c r="E19" s="629"/>
      <c r="F19" s="629"/>
      <c r="G19" s="629"/>
      <c r="H19" s="629"/>
      <c r="I19" s="629"/>
      <c r="J19" s="2"/>
      <c r="K19" s="2"/>
      <c r="L19" s="2"/>
      <c r="M19" s="2"/>
      <c r="N19" s="2"/>
      <c r="O19" s="2"/>
    </row>
    <row r="20" spans="1:15" s="218" customFormat="1" ht="15.75" x14ac:dyDescent="0.25">
      <c r="A20" s="619" t="s">
        <v>275</v>
      </c>
      <c r="B20" s="619"/>
      <c r="C20" s="619"/>
      <c r="D20" s="619"/>
      <c r="E20" s="619"/>
      <c r="F20" s="619"/>
      <c r="G20" s="619"/>
      <c r="H20" s="619"/>
      <c r="I20" s="619"/>
      <c r="J20" s="2"/>
      <c r="K20" s="619" t="s">
        <v>339</v>
      </c>
      <c r="L20" s="619"/>
      <c r="M20" s="619"/>
      <c r="N20" s="619"/>
      <c r="O20" s="619"/>
    </row>
    <row r="21" spans="1:15" s="218" customFormat="1" x14ac:dyDescent="0.25">
      <c r="A21" s="432"/>
      <c r="B21" s="433"/>
      <c r="C21" s="433"/>
      <c r="D21" s="433"/>
      <c r="E21" s="433"/>
      <c r="F21" s="432"/>
      <c r="G21" s="432"/>
      <c r="H21" s="432"/>
      <c r="I21" s="434"/>
      <c r="J21" s="432"/>
      <c r="K21" s="433"/>
      <c r="L21" s="433"/>
      <c r="M21" s="432"/>
      <c r="N21" s="433"/>
      <c r="O21" s="433"/>
    </row>
    <row r="22" spans="1:15" s="218" customFormat="1" ht="32.25" customHeight="1" x14ac:dyDescent="0.25">
      <c r="A22" s="424" t="s">
        <v>271</v>
      </c>
      <c r="B22" s="620" t="s">
        <v>272</v>
      </c>
      <c r="C22" s="621"/>
      <c r="D22" s="622"/>
      <c r="E22" s="425" t="s">
        <v>273</v>
      </c>
      <c r="F22" s="426" t="s">
        <v>390</v>
      </c>
      <c r="G22" s="427" t="s">
        <v>286</v>
      </c>
      <c r="H22" s="424" t="s">
        <v>274</v>
      </c>
      <c r="I22" s="631" t="s">
        <v>350</v>
      </c>
      <c r="J22" s="2"/>
      <c r="K22" s="664" t="s">
        <v>367</v>
      </c>
      <c r="L22" s="664"/>
      <c r="M22" s="664"/>
      <c r="N22" s="664"/>
      <c r="O22" s="664"/>
    </row>
    <row r="23" spans="1:15" s="218" customFormat="1" x14ac:dyDescent="0.25">
      <c r="A23" s="428"/>
      <c r="B23" s="641"/>
      <c r="C23" s="642"/>
      <c r="D23" s="643"/>
      <c r="E23" s="429"/>
      <c r="F23" s="429"/>
      <c r="G23" s="429"/>
      <c r="H23" s="430">
        <v>0</v>
      </c>
      <c r="I23" s="632"/>
      <c r="J23" s="2"/>
      <c r="K23" s="665"/>
      <c r="L23" s="665"/>
      <c r="M23" s="665"/>
      <c r="N23" s="665"/>
      <c r="O23" s="665"/>
    </row>
    <row r="24" spans="1:15" s="218" customFormat="1" x14ac:dyDescent="0.25">
      <c r="A24" s="428"/>
      <c r="B24" s="641"/>
      <c r="C24" s="642"/>
      <c r="D24" s="643"/>
      <c r="E24" s="429"/>
      <c r="F24" s="429"/>
      <c r="G24" s="429"/>
      <c r="H24" s="430">
        <v>0</v>
      </c>
      <c r="I24" s="632"/>
      <c r="J24" s="2"/>
      <c r="K24" s="665"/>
      <c r="L24" s="665"/>
      <c r="M24" s="665"/>
      <c r="N24" s="665"/>
      <c r="O24" s="665"/>
    </row>
    <row r="25" spans="1:15" s="218" customFormat="1" x14ac:dyDescent="0.25">
      <c r="A25" s="435"/>
      <c r="B25" s="624"/>
      <c r="C25" s="625"/>
      <c r="D25" s="626"/>
      <c r="E25" s="429"/>
      <c r="F25" s="429"/>
      <c r="G25" s="429"/>
      <c r="H25" s="430">
        <v>0</v>
      </c>
      <c r="I25" s="633"/>
      <c r="J25" s="2"/>
      <c r="K25" s="665"/>
      <c r="L25" s="665"/>
      <c r="M25" s="665"/>
      <c r="N25" s="665"/>
      <c r="O25" s="665"/>
    </row>
    <row r="26" spans="1:15" s="218" customFormat="1" x14ac:dyDescent="0.25">
      <c r="A26" s="431"/>
      <c r="B26" s="627" t="s">
        <v>369</v>
      </c>
      <c r="C26" s="627"/>
      <c r="D26" s="627"/>
      <c r="E26" s="627"/>
      <c r="F26" s="627"/>
      <c r="G26" s="627"/>
      <c r="H26" s="444">
        <f>SUM(H23:H25)</f>
        <v>0</v>
      </c>
      <c r="I26" s="430"/>
      <c r="J26" s="2"/>
      <c r="K26" s="665"/>
      <c r="L26" s="665"/>
      <c r="M26" s="665"/>
      <c r="N26" s="665"/>
      <c r="O26" s="665"/>
    </row>
    <row r="27" spans="1:15" s="218" customFormat="1" ht="15.75" customHeight="1" thickBot="1" x14ac:dyDescent="0.3">
      <c r="A27" s="628" t="s">
        <v>41</v>
      </c>
      <c r="B27" s="629"/>
      <c r="C27" s="629"/>
      <c r="D27" s="629"/>
      <c r="E27" s="629"/>
      <c r="F27" s="629"/>
      <c r="G27" s="629"/>
      <c r="H27" s="629"/>
      <c r="I27" s="629"/>
      <c r="J27" s="2"/>
      <c r="K27" s="432"/>
      <c r="L27" s="433"/>
      <c r="M27" s="433"/>
      <c r="N27" s="432"/>
      <c r="O27" s="433"/>
    </row>
    <row r="28" spans="1:15" s="218" customFormat="1" ht="15.75" x14ac:dyDescent="0.25">
      <c r="A28" s="619" t="s">
        <v>281</v>
      </c>
      <c r="B28" s="619"/>
      <c r="C28" s="619"/>
      <c r="D28" s="619"/>
      <c r="E28" s="619"/>
      <c r="F28" s="619"/>
      <c r="G28" s="619"/>
      <c r="H28" s="619"/>
      <c r="I28" s="619"/>
      <c r="J28" s="2"/>
      <c r="K28" s="619" t="s">
        <v>340</v>
      </c>
      <c r="L28" s="619"/>
      <c r="M28" s="619"/>
      <c r="N28" s="619"/>
      <c r="O28" s="619"/>
    </row>
    <row r="29" spans="1:15" s="218" customFormat="1" x14ac:dyDescent="0.25">
      <c r="A29" s="432"/>
      <c r="B29" s="433"/>
      <c r="C29" s="433"/>
      <c r="D29" s="433"/>
      <c r="E29" s="433"/>
      <c r="F29" s="432"/>
      <c r="G29" s="432"/>
      <c r="H29" s="432"/>
      <c r="I29" s="434"/>
      <c r="J29" s="432"/>
      <c r="K29" s="433"/>
      <c r="L29" s="433"/>
      <c r="M29" s="432"/>
      <c r="N29" s="433"/>
      <c r="O29" s="433"/>
    </row>
    <row r="30" spans="1:15" s="218" customFormat="1" ht="25.5" x14ac:dyDescent="0.25">
      <c r="A30" s="424" t="s">
        <v>271</v>
      </c>
      <c r="B30" s="620" t="s">
        <v>272</v>
      </c>
      <c r="C30" s="621"/>
      <c r="D30" s="622"/>
      <c r="E30" s="425" t="s">
        <v>273</v>
      </c>
      <c r="F30" s="426" t="s">
        <v>390</v>
      </c>
      <c r="G30" s="427" t="s">
        <v>286</v>
      </c>
      <c r="H30" s="424" t="s">
        <v>274</v>
      </c>
      <c r="I30" s="631" t="s">
        <v>350</v>
      </c>
      <c r="J30" s="2"/>
      <c r="K30" s="651" t="s">
        <v>276</v>
      </c>
      <c r="L30" s="651"/>
      <c r="M30" s="651"/>
      <c r="N30" s="651"/>
      <c r="O30" s="651"/>
    </row>
    <row r="31" spans="1:15" s="218" customFormat="1" x14ac:dyDescent="0.25">
      <c r="A31" s="435"/>
      <c r="B31" s="624"/>
      <c r="C31" s="625"/>
      <c r="D31" s="626"/>
      <c r="E31" s="429"/>
      <c r="F31" s="429"/>
      <c r="G31" s="429"/>
      <c r="H31" s="430">
        <v>0</v>
      </c>
      <c r="I31" s="632">
        <v>0</v>
      </c>
      <c r="J31" s="2"/>
      <c r="K31" s="623"/>
      <c r="L31" s="623"/>
      <c r="M31" s="623"/>
      <c r="N31" s="623"/>
      <c r="O31" s="623"/>
    </row>
    <row r="32" spans="1:15" s="218" customFormat="1" x14ac:dyDescent="0.25">
      <c r="A32" s="435"/>
      <c r="B32" s="624"/>
      <c r="C32" s="625"/>
      <c r="D32" s="626"/>
      <c r="E32" s="429"/>
      <c r="F32" s="429"/>
      <c r="G32" s="429"/>
      <c r="H32" s="430">
        <v>0</v>
      </c>
      <c r="I32" s="632">
        <v>0</v>
      </c>
      <c r="J32" s="2"/>
      <c r="K32" s="623"/>
      <c r="L32" s="623"/>
      <c r="M32" s="623"/>
      <c r="N32" s="623"/>
      <c r="O32" s="623"/>
    </row>
    <row r="33" spans="1:15" s="218" customFormat="1" x14ac:dyDescent="0.25">
      <c r="A33" s="435"/>
      <c r="B33" s="624"/>
      <c r="C33" s="625"/>
      <c r="D33" s="626"/>
      <c r="E33" s="429"/>
      <c r="F33" s="429"/>
      <c r="G33" s="429"/>
      <c r="H33" s="430">
        <v>0</v>
      </c>
      <c r="I33" s="633">
        <v>0</v>
      </c>
      <c r="J33" s="2"/>
      <c r="K33" s="623"/>
      <c r="L33" s="623"/>
      <c r="M33" s="623"/>
      <c r="N33" s="623"/>
      <c r="O33" s="623"/>
    </row>
    <row r="34" spans="1:15" s="218" customFormat="1" x14ac:dyDescent="0.25">
      <c r="A34" s="431"/>
      <c r="B34" s="627" t="s">
        <v>370</v>
      </c>
      <c r="C34" s="627"/>
      <c r="D34" s="627"/>
      <c r="E34" s="627"/>
      <c r="F34" s="627"/>
      <c r="G34" s="627"/>
      <c r="H34" s="444">
        <f>SUM(H31:H33)</f>
        <v>0</v>
      </c>
      <c r="I34" s="430"/>
      <c r="J34" s="2"/>
      <c r="K34" s="623"/>
      <c r="L34" s="623"/>
      <c r="M34" s="623"/>
      <c r="N34" s="623"/>
      <c r="O34" s="623"/>
    </row>
    <row r="35" spans="1:15" s="218" customFormat="1" ht="15.75" customHeight="1" thickBot="1" x14ac:dyDescent="0.3">
      <c r="A35" s="628" t="s">
        <v>41</v>
      </c>
      <c r="B35" s="629"/>
      <c r="C35" s="629"/>
      <c r="D35" s="629"/>
      <c r="E35" s="629"/>
      <c r="F35" s="629"/>
      <c r="G35" s="629"/>
      <c r="H35" s="629"/>
      <c r="I35" s="629"/>
      <c r="J35" s="2"/>
      <c r="K35" s="432"/>
      <c r="L35" s="433"/>
      <c r="M35" s="433"/>
      <c r="N35" s="432"/>
      <c r="O35" s="433"/>
    </row>
    <row r="36" spans="1:15" s="218" customFormat="1" ht="15.75" x14ac:dyDescent="0.25">
      <c r="A36" s="619" t="s">
        <v>279</v>
      </c>
      <c r="B36" s="619"/>
      <c r="C36" s="619"/>
      <c r="D36" s="619"/>
      <c r="E36" s="619"/>
      <c r="F36" s="619"/>
      <c r="G36" s="619"/>
      <c r="H36" s="619"/>
      <c r="I36" s="619"/>
      <c r="J36" s="2"/>
      <c r="K36" s="619" t="s">
        <v>341</v>
      </c>
      <c r="L36" s="619"/>
      <c r="M36" s="619"/>
      <c r="N36" s="619"/>
      <c r="O36" s="619"/>
    </row>
    <row r="37" spans="1:15" s="218" customFormat="1" x14ac:dyDescent="0.25">
      <c r="A37" s="432"/>
      <c r="B37" s="433"/>
      <c r="C37" s="433"/>
      <c r="D37" s="433"/>
      <c r="E37" s="433"/>
      <c r="F37" s="432"/>
      <c r="G37" s="432"/>
      <c r="H37" s="432"/>
      <c r="I37" s="434"/>
      <c r="J37" s="2"/>
      <c r="K37" s="432"/>
      <c r="L37" s="433"/>
      <c r="M37" s="433"/>
      <c r="N37" s="432"/>
      <c r="O37" s="433"/>
    </row>
    <row r="38" spans="1:15" s="218" customFormat="1" ht="25.5" x14ac:dyDescent="0.25">
      <c r="A38" s="424" t="s">
        <v>271</v>
      </c>
      <c r="B38" s="620" t="s">
        <v>272</v>
      </c>
      <c r="C38" s="621"/>
      <c r="D38" s="622"/>
      <c r="E38" s="425" t="s">
        <v>273</v>
      </c>
      <c r="F38" s="426" t="s">
        <v>390</v>
      </c>
      <c r="G38" s="427" t="s">
        <v>286</v>
      </c>
      <c r="H38" s="424" t="s">
        <v>274</v>
      </c>
      <c r="I38" s="631" t="s">
        <v>350</v>
      </c>
      <c r="J38" s="2"/>
      <c r="K38" s="651" t="s">
        <v>277</v>
      </c>
      <c r="L38" s="651"/>
      <c r="M38" s="651"/>
      <c r="N38" s="651"/>
      <c r="O38" s="651"/>
    </row>
    <row r="39" spans="1:15" s="218" customFormat="1" x14ac:dyDescent="0.25">
      <c r="A39" s="435"/>
      <c r="B39" s="624"/>
      <c r="C39" s="625"/>
      <c r="D39" s="626"/>
      <c r="E39" s="429"/>
      <c r="F39" s="429"/>
      <c r="G39" s="429"/>
      <c r="H39" s="430">
        <v>0</v>
      </c>
      <c r="I39" s="632">
        <v>0</v>
      </c>
      <c r="J39" s="2"/>
      <c r="K39" s="623"/>
      <c r="L39" s="623"/>
      <c r="M39" s="623"/>
      <c r="N39" s="623"/>
      <c r="O39" s="623"/>
    </row>
    <row r="40" spans="1:15" s="218" customFormat="1" x14ac:dyDescent="0.25">
      <c r="A40" s="435"/>
      <c r="B40" s="624"/>
      <c r="C40" s="625"/>
      <c r="D40" s="626"/>
      <c r="E40" s="429"/>
      <c r="F40" s="429"/>
      <c r="G40" s="429"/>
      <c r="H40" s="430">
        <v>0</v>
      </c>
      <c r="I40" s="632">
        <v>0</v>
      </c>
      <c r="J40" s="2"/>
      <c r="K40" s="623"/>
      <c r="L40" s="623"/>
      <c r="M40" s="623"/>
      <c r="N40" s="623"/>
      <c r="O40" s="623"/>
    </row>
    <row r="41" spans="1:15" s="218" customFormat="1" x14ac:dyDescent="0.25">
      <c r="A41" s="435"/>
      <c r="B41" s="624"/>
      <c r="C41" s="625"/>
      <c r="D41" s="626"/>
      <c r="E41" s="429"/>
      <c r="F41" s="429"/>
      <c r="G41" s="429"/>
      <c r="H41" s="430">
        <v>0</v>
      </c>
      <c r="I41" s="633">
        <v>0</v>
      </c>
      <c r="J41" s="2"/>
      <c r="K41" s="623"/>
      <c r="L41" s="623"/>
      <c r="M41" s="623"/>
      <c r="N41" s="623"/>
      <c r="O41" s="623"/>
    </row>
    <row r="42" spans="1:15" s="218" customFormat="1" x14ac:dyDescent="0.25">
      <c r="A42" s="431"/>
      <c r="B42" s="627" t="s">
        <v>371</v>
      </c>
      <c r="C42" s="627"/>
      <c r="D42" s="627"/>
      <c r="E42" s="627"/>
      <c r="F42" s="627"/>
      <c r="G42" s="627"/>
      <c r="H42" s="444">
        <f>SUM(H39:H41)</f>
        <v>0</v>
      </c>
      <c r="I42" s="430"/>
      <c r="J42" s="2"/>
      <c r="K42" s="623"/>
      <c r="L42" s="623"/>
      <c r="M42" s="623"/>
      <c r="N42" s="623"/>
      <c r="O42" s="623"/>
    </row>
    <row r="43" spans="1:15" s="218" customFormat="1" ht="15.75" customHeight="1" thickBot="1" x14ac:dyDescent="0.3">
      <c r="A43" s="628" t="s">
        <v>41</v>
      </c>
      <c r="B43" s="629"/>
      <c r="C43" s="629"/>
      <c r="D43" s="629"/>
      <c r="E43" s="629"/>
      <c r="F43" s="629"/>
      <c r="G43" s="629"/>
      <c r="H43" s="629"/>
      <c r="I43" s="629"/>
      <c r="J43" s="2"/>
      <c r="K43"/>
      <c r="L43"/>
      <c r="M43"/>
      <c r="N43"/>
      <c r="O43"/>
    </row>
    <row r="44" spans="1:15" s="218" customFormat="1" ht="15.75" x14ac:dyDescent="0.25">
      <c r="A44" s="619" t="s">
        <v>365</v>
      </c>
      <c r="B44" s="619"/>
      <c r="C44" s="619"/>
      <c r="D44" s="619"/>
      <c r="E44" s="619"/>
      <c r="F44" s="619"/>
      <c r="G44" s="619"/>
      <c r="H44" s="619"/>
      <c r="I44" s="619"/>
      <c r="J44" s="2"/>
      <c r="K44" s="619" t="s">
        <v>343</v>
      </c>
      <c r="L44" s="619"/>
      <c r="M44" s="619"/>
      <c r="N44" s="619"/>
      <c r="O44" s="619"/>
    </row>
    <row r="45" spans="1:15" s="218" customFormat="1" ht="18" customHeight="1" x14ac:dyDescent="0.25">
      <c r="A45" s="432"/>
      <c r="B45" s="433"/>
      <c r="C45" s="433"/>
      <c r="D45" s="433"/>
      <c r="E45" s="433"/>
      <c r="F45" s="432"/>
      <c r="G45" s="432"/>
      <c r="H45" s="432"/>
      <c r="I45" s="434"/>
      <c r="J45" s="2"/>
      <c r="K45" s="432"/>
      <c r="L45" s="433"/>
      <c r="M45" s="433"/>
      <c r="N45" s="432"/>
      <c r="O45" s="433"/>
    </row>
    <row r="46" spans="1:15" s="218" customFormat="1" ht="25.5" x14ac:dyDescent="0.25">
      <c r="A46" s="424" t="s">
        <v>271</v>
      </c>
      <c r="B46" s="620" t="s">
        <v>272</v>
      </c>
      <c r="C46" s="621"/>
      <c r="D46" s="622"/>
      <c r="E46" s="425" t="s">
        <v>273</v>
      </c>
      <c r="F46" s="426" t="s">
        <v>390</v>
      </c>
      <c r="G46" s="427" t="s">
        <v>286</v>
      </c>
      <c r="H46" s="424" t="s">
        <v>274</v>
      </c>
      <c r="I46" s="631" t="s">
        <v>350</v>
      </c>
      <c r="J46" s="2"/>
      <c r="K46" s="651" t="s">
        <v>351</v>
      </c>
      <c r="L46" s="651"/>
      <c r="M46" s="651"/>
      <c r="N46" s="651"/>
      <c r="O46" s="651"/>
    </row>
    <row r="47" spans="1:15" s="218" customFormat="1" x14ac:dyDescent="0.25">
      <c r="A47" s="435"/>
      <c r="B47" s="624"/>
      <c r="C47" s="625"/>
      <c r="D47" s="626"/>
      <c r="E47" s="429"/>
      <c r="F47" s="429"/>
      <c r="G47" s="429"/>
      <c r="H47" s="430">
        <v>0</v>
      </c>
      <c r="I47" s="632"/>
      <c r="J47" s="2"/>
      <c r="K47" s="623"/>
      <c r="L47" s="623"/>
      <c r="M47" s="623"/>
      <c r="N47" s="623"/>
      <c r="O47" s="623"/>
    </row>
    <row r="48" spans="1:15" s="218" customFormat="1" x14ac:dyDescent="0.25">
      <c r="A48" s="435"/>
      <c r="B48" s="624"/>
      <c r="C48" s="625"/>
      <c r="D48" s="626"/>
      <c r="E48" s="429"/>
      <c r="F48" s="429"/>
      <c r="G48" s="429"/>
      <c r="H48" s="430">
        <v>0</v>
      </c>
      <c r="I48" s="632"/>
      <c r="J48" s="2"/>
      <c r="K48" s="623"/>
      <c r="L48" s="623"/>
      <c r="M48" s="623"/>
      <c r="N48" s="623"/>
      <c r="O48" s="623"/>
    </row>
    <row r="49" spans="1:15" s="218" customFormat="1" x14ac:dyDescent="0.25">
      <c r="A49" s="435"/>
      <c r="B49" s="624"/>
      <c r="C49" s="625"/>
      <c r="D49" s="626"/>
      <c r="E49" s="429"/>
      <c r="F49" s="429"/>
      <c r="G49" s="429"/>
      <c r="H49" s="430">
        <v>0</v>
      </c>
      <c r="I49" s="633"/>
      <c r="J49" s="2"/>
      <c r="K49" s="623"/>
      <c r="L49" s="623"/>
      <c r="M49" s="623"/>
      <c r="N49" s="623"/>
      <c r="O49" s="623"/>
    </row>
    <row r="50" spans="1:15" s="218" customFormat="1" x14ac:dyDescent="0.25">
      <c r="A50" s="431"/>
      <c r="B50" s="627" t="s">
        <v>372</v>
      </c>
      <c r="C50" s="627"/>
      <c r="D50" s="627"/>
      <c r="E50" s="627"/>
      <c r="F50" s="627"/>
      <c r="G50" s="627"/>
      <c r="H50" s="444">
        <f>SUM(H47:H49)</f>
        <v>0</v>
      </c>
      <c r="I50" s="430"/>
      <c r="J50" s="2"/>
      <c r="K50" s="652"/>
      <c r="L50" s="652"/>
      <c r="M50" s="652"/>
      <c r="N50" s="652"/>
      <c r="O50" s="652"/>
    </row>
    <row r="51" spans="1:15" s="218" customFormat="1" ht="15.75" customHeight="1" thickBot="1" x14ac:dyDescent="0.3">
      <c r="A51" s="628" t="s">
        <v>41</v>
      </c>
      <c r="B51" s="629"/>
      <c r="C51" s="629"/>
      <c r="D51" s="629"/>
      <c r="E51" s="629"/>
      <c r="F51" s="629"/>
      <c r="G51" s="629"/>
      <c r="H51" s="629"/>
      <c r="I51" s="629"/>
      <c r="J51" s="2"/>
      <c r="K51"/>
      <c r="L51"/>
      <c r="M51"/>
      <c r="N51"/>
      <c r="O51"/>
    </row>
    <row r="52" spans="1:15" s="218" customFormat="1" ht="15.75" x14ac:dyDescent="0.25">
      <c r="A52" s="619" t="s">
        <v>280</v>
      </c>
      <c r="B52" s="619"/>
      <c r="C52" s="619"/>
      <c r="D52" s="619"/>
      <c r="E52" s="619"/>
      <c r="F52" s="619"/>
      <c r="G52" s="619"/>
      <c r="H52" s="619"/>
      <c r="I52" s="619"/>
      <c r="J52" s="2"/>
      <c r="K52" s="619" t="s">
        <v>342</v>
      </c>
      <c r="L52" s="619"/>
      <c r="M52" s="619"/>
      <c r="N52" s="619"/>
      <c r="O52" s="619"/>
    </row>
    <row r="53" spans="1:15" s="218" customFormat="1" x14ac:dyDescent="0.25">
      <c r="A53" s="432"/>
      <c r="B53" s="433"/>
      <c r="C53" s="433"/>
      <c r="D53" s="433"/>
      <c r="E53" s="433"/>
      <c r="F53" s="432"/>
      <c r="G53" s="432"/>
      <c r="H53" s="432"/>
      <c r="I53" s="434"/>
      <c r="J53" s="2"/>
      <c r="K53" s="432"/>
      <c r="L53" s="433"/>
      <c r="M53" s="433"/>
      <c r="N53" s="432"/>
      <c r="O53" s="433"/>
    </row>
    <row r="54" spans="1:15" s="218" customFormat="1" ht="47.25" customHeight="1" x14ac:dyDescent="0.25">
      <c r="A54" s="424" t="s">
        <v>271</v>
      </c>
      <c r="B54" s="620" t="s">
        <v>272</v>
      </c>
      <c r="C54" s="621"/>
      <c r="D54" s="441" t="s">
        <v>291</v>
      </c>
      <c r="E54" s="425" t="s">
        <v>273</v>
      </c>
      <c r="F54" s="426" t="s">
        <v>390</v>
      </c>
      <c r="G54" s="427" t="s">
        <v>286</v>
      </c>
      <c r="H54" s="424" t="s">
        <v>274</v>
      </c>
      <c r="I54" s="631" t="s">
        <v>350</v>
      </c>
      <c r="J54" s="2"/>
      <c r="K54" s="623" t="s">
        <v>298</v>
      </c>
      <c r="L54" s="623"/>
      <c r="M54" s="623"/>
      <c r="N54" s="623"/>
      <c r="O54" s="623"/>
    </row>
    <row r="55" spans="1:15" s="218" customFormat="1" x14ac:dyDescent="0.25">
      <c r="A55" s="435"/>
      <c r="B55" s="641"/>
      <c r="C55" s="642"/>
      <c r="D55" s="596"/>
      <c r="E55" s="429"/>
      <c r="F55" s="429"/>
      <c r="G55" s="429"/>
      <c r="H55" s="430"/>
      <c r="I55" s="632"/>
      <c r="J55" s="2"/>
      <c r="K55" s="623"/>
      <c r="L55" s="623"/>
      <c r="M55" s="623"/>
      <c r="N55" s="623"/>
      <c r="O55" s="623"/>
    </row>
    <row r="56" spans="1:15" s="218" customFormat="1" x14ac:dyDescent="0.25">
      <c r="A56" s="435"/>
      <c r="B56" s="641"/>
      <c r="C56" s="642"/>
      <c r="D56" s="596"/>
      <c r="E56" s="429"/>
      <c r="F56" s="429"/>
      <c r="G56" s="429"/>
      <c r="H56" s="430"/>
      <c r="I56" s="632"/>
      <c r="J56" s="2"/>
      <c r="K56" s="623"/>
      <c r="L56" s="623"/>
      <c r="M56" s="623"/>
      <c r="N56" s="623"/>
      <c r="O56" s="623"/>
    </row>
    <row r="57" spans="1:15" s="218" customFormat="1" x14ac:dyDescent="0.25">
      <c r="A57" s="435"/>
      <c r="B57" s="641"/>
      <c r="C57" s="642"/>
      <c r="D57" s="596"/>
      <c r="E57" s="429"/>
      <c r="F57" s="429"/>
      <c r="G57" s="429"/>
      <c r="H57" s="430">
        <v>0</v>
      </c>
      <c r="I57" s="633"/>
      <c r="J57" s="2"/>
      <c r="K57" s="623"/>
      <c r="L57" s="623"/>
      <c r="M57" s="623"/>
      <c r="N57" s="623"/>
      <c r="O57" s="623"/>
    </row>
    <row r="58" spans="1:15" s="218" customFormat="1" x14ac:dyDescent="0.25">
      <c r="A58" s="648"/>
      <c r="B58" s="644" t="s">
        <v>376</v>
      </c>
      <c r="C58" s="644"/>
      <c r="D58" s="644"/>
      <c r="E58" s="644"/>
      <c r="F58" s="645"/>
      <c r="G58" s="442" t="s">
        <v>293</v>
      </c>
      <c r="H58" s="444">
        <f>SUMIF(D55:D57,G58,H55:H57)</f>
        <v>0</v>
      </c>
      <c r="I58" s="430"/>
      <c r="J58" s="2"/>
      <c r="K58" s="623"/>
      <c r="L58" s="623"/>
      <c r="M58" s="623"/>
      <c r="N58" s="623"/>
      <c r="O58" s="623"/>
    </row>
    <row r="59" spans="1:15" s="218" customFormat="1" x14ac:dyDescent="0.25">
      <c r="A59" s="649"/>
      <c r="B59" s="646"/>
      <c r="C59" s="646"/>
      <c r="D59" s="646"/>
      <c r="E59" s="646"/>
      <c r="F59" s="647"/>
      <c r="G59" s="442" t="s">
        <v>294</v>
      </c>
      <c r="H59" s="444">
        <f>SUMIF(D55:D57,G59,H55:H57)</f>
        <v>0</v>
      </c>
      <c r="I59" s="430"/>
      <c r="J59" s="2"/>
      <c r="K59" s="650"/>
      <c r="L59" s="650"/>
      <c r="M59" s="650"/>
      <c r="N59" s="650"/>
      <c r="O59" s="650"/>
    </row>
    <row r="60" spans="1:15" s="218" customFormat="1" ht="15.75" customHeight="1" thickBot="1" x14ac:dyDescent="0.3">
      <c r="A60" s="628" t="s">
        <v>41</v>
      </c>
      <c r="B60" s="629"/>
      <c r="C60" s="629"/>
      <c r="D60" s="629"/>
      <c r="E60" s="629"/>
      <c r="F60" s="629"/>
      <c r="G60" s="629"/>
      <c r="H60" s="629"/>
      <c r="I60" s="629"/>
      <c r="J60" s="2"/>
      <c r="K60" s="2"/>
      <c r="L60" s="2"/>
      <c r="M60" s="2"/>
      <c r="N60" s="2"/>
      <c r="O60" s="2"/>
    </row>
    <row r="61" spans="1:15" s="218" customFormat="1" ht="15.75" x14ac:dyDescent="0.25">
      <c r="A61" s="619" t="s">
        <v>290</v>
      </c>
      <c r="B61" s="619"/>
      <c r="C61" s="619"/>
      <c r="D61" s="619"/>
      <c r="E61" s="619"/>
      <c r="F61" s="619"/>
      <c r="G61" s="619"/>
      <c r="H61" s="619"/>
      <c r="I61" s="619"/>
      <c r="J61" s="2"/>
      <c r="K61" s="619" t="s">
        <v>289</v>
      </c>
      <c r="L61" s="619"/>
      <c r="M61" s="619"/>
      <c r="N61" s="619"/>
      <c r="O61" s="619"/>
    </row>
    <row r="62" spans="1:15" s="218" customFormat="1" ht="15.75" x14ac:dyDescent="0.25">
      <c r="A62" s="439"/>
      <c r="B62" s="439"/>
      <c r="C62" s="439"/>
      <c r="D62" s="439"/>
      <c r="E62" s="439"/>
      <c r="F62" s="439"/>
      <c r="G62" s="439"/>
      <c r="H62" s="439"/>
      <c r="I62" s="439"/>
      <c r="J62" s="2"/>
      <c r="K62" s="439"/>
      <c r="L62" s="439"/>
      <c r="M62" s="439"/>
      <c r="N62" s="439"/>
      <c r="O62" s="439"/>
    </row>
    <row r="63" spans="1:15" s="218" customFormat="1" ht="25.5" customHeight="1" x14ac:dyDescent="0.25">
      <c r="A63" s="424" t="s">
        <v>271</v>
      </c>
      <c r="B63" s="620" t="s">
        <v>272</v>
      </c>
      <c r="C63" s="621"/>
      <c r="D63" s="622"/>
      <c r="E63" s="425" t="s">
        <v>273</v>
      </c>
      <c r="F63" s="426" t="s">
        <v>390</v>
      </c>
      <c r="G63" s="427" t="s">
        <v>286</v>
      </c>
      <c r="H63" s="424" t="s">
        <v>274</v>
      </c>
      <c r="I63" s="631" t="s">
        <v>350</v>
      </c>
      <c r="J63" s="2"/>
      <c r="K63" s="630" t="s">
        <v>300</v>
      </c>
      <c r="L63" s="630"/>
      <c r="M63" s="630"/>
      <c r="N63" s="630"/>
      <c r="O63" s="630"/>
    </row>
    <row r="64" spans="1:15" s="218" customFormat="1" ht="15" customHeight="1" x14ac:dyDescent="0.25">
      <c r="A64" s="435"/>
      <c r="B64" s="624"/>
      <c r="C64" s="625"/>
      <c r="D64" s="626"/>
      <c r="E64" s="429"/>
      <c r="F64" s="429"/>
      <c r="G64" s="429"/>
      <c r="H64" s="430">
        <v>0</v>
      </c>
      <c r="I64" s="632"/>
      <c r="J64" s="2"/>
      <c r="K64" s="630"/>
      <c r="L64" s="630"/>
      <c r="M64" s="630"/>
      <c r="N64" s="630"/>
      <c r="O64" s="630"/>
    </row>
    <row r="65" spans="1:15" s="218" customFormat="1" x14ac:dyDescent="0.25">
      <c r="A65" s="435"/>
      <c r="B65" s="624"/>
      <c r="C65" s="625"/>
      <c r="D65" s="626"/>
      <c r="E65" s="429"/>
      <c r="F65" s="429"/>
      <c r="G65" s="429"/>
      <c r="H65" s="430">
        <v>0</v>
      </c>
      <c r="I65" s="632"/>
      <c r="J65" s="2"/>
      <c r="K65" s="630"/>
      <c r="L65" s="630"/>
      <c r="M65" s="630"/>
      <c r="N65" s="630"/>
      <c r="O65" s="630"/>
    </row>
    <row r="66" spans="1:15" s="218" customFormat="1" x14ac:dyDescent="0.25">
      <c r="A66" s="435"/>
      <c r="B66" s="624"/>
      <c r="C66" s="625"/>
      <c r="D66" s="626"/>
      <c r="E66" s="429"/>
      <c r="F66" s="429"/>
      <c r="G66" s="429"/>
      <c r="H66" s="430">
        <v>0</v>
      </c>
      <c r="I66" s="633"/>
      <c r="J66" s="2"/>
      <c r="K66" s="630" t="s">
        <v>349</v>
      </c>
      <c r="L66" s="630"/>
      <c r="M66" s="630"/>
      <c r="N66" s="630"/>
      <c r="O66" s="630"/>
    </row>
    <row r="67" spans="1:15" s="218" customFormat="1" x14ac:dyDescent="0.25">
      <c r="A67" s="431"/>
      <c r="B67" s="627" t="s">
        <v>373</v>
      </c>
      <c r="C67" s="627"/>
      <c r="D67" s="627"/>
      <c r="E67" s="627"/>
      <c r="F67" s="627"/>
      <c r="G67" s="627"/>
      <c r="H67" s="444">
        <f>SUM(H64:H66)</f>
        <v>0</v>
      </c>
      <c r="I67" s="430"/>
      <c r="J67" s="2"/>
      <c r="K67" s="630"/>
      <c r="L67" s="630"/>
      <c r="M67" s="630"/>
      <c r="N67" s="630"/>
      <c r="O67" s="630"/>
    </row>
    <row r="68" spans="1:15" s="218" customFormat="1" ht="15.75" customHeight="1" thickBot="1" x14ac:dyDescent="0.3">
      <c r="A68" s="628" t="s">
        <v>41</v>
      </c>
      <c r="B68" s="629"/>
      <c r="C68" s="629"/>
      <c r="D68" s="629"/>
      <c r="E68" s="629"/>
      <c r="F68" s="629"/>
      <c r="G68" s="629"/>
      <c r="H68" s="629"/>
      <c r="I68" s="629"/>
      <c r="J68" s="2"/>
      <c r="K68" s="440"/>
      <c r="L68" s="440"/>
      <c r="M68" s="440"/>
      <c r="N68" s="440"/>
      <c r="O68" s="440"/>
    </row>
    <row r="69" spans="1:15" s="218" customFormat="1" ht="15.75" x14ac:dyDescent="0.25">
      <c r="A69" s="619" t="s">
        <v>295</v>
      </c>
      <c r="B69" s="619"/>
      <c r="C69" s="619"/>
      <c r="D69" s="619"/>
      <c r="E69" s="619"/>
      <c r="F69" s="619"/>
      <c r="G69" s="619"/>
      <c r="H69" s="619"/>
      <c r="I69" s="619"/>
      <c r="J69" s="2"/>
      <c r="K69" s="619" t="s">
        <v>282</v>
      </c>
      <c r="L69" s="619"/>
      <c r="M69" s="619"/>
      <c r="N69" s="619"/>
      <c r="O69" s="619"/>
    </row>
    <row r="70" spans="1:15" s="218" customFormat="1" x14ac:dyDescent="0.25">
      <c r="A70" s="432"/>
      <c r="B70" s="433"/>
      <c r="C70" s="433"/>
      <c r="D70" s="433"/>
      <c r="E70" s="433"/>
      <c r="F70" s="432"/>
      <c r="G70" s="432"/>
      <c r="H70" s="432"/>
      <c r="I70" s="434"/>
      <c r="J70" s="2"/>
      <c r="K70" s="432"/>
      <c r="L70" s="433"/>
      <c r="M70" s="433"/>
      <c r="N70" s="432"/>
      <c r="O70" s="433"/>
    </row>
    <row r="71" spans="1:15" s="218" customFormat="1" ht="31.5" customHeight="1" x14ac:dyDescent="0.25">
      <c r="A71" s="424" t="s">
        <v>271</v>
      </c>
      <c r="B71" s="620" t="s">
        <v>272</v>
      </c>
      <c r="C71" s="621"/>
      <c r="D71" s="622"/>
      <c r="E71" s="425" t="s">
        <v>273</v>
      </c>
      <c r="F71" s="426" t="s">
        <v>390</v>
      </c>
      <c r="G71" s="427" t="s">
        <v>286</v>
      </c>
      <c r="H71" s="424" t="s">
        <v>274</v>
      </c>
      <c r="I71" s="631" t="s">
        <v>350</v>
      </c>
      <c r="J71" s="2"/>
      <c r="K71" s="623" t="s">
        <v>299</v>
      </c>
      <c r="L71" s="623"/>
      <c r="M71" s="623"/>
      <c r="N71" s="623"/>
      <c r="O71" s="623"/>
    </row>
    <row r="72" spans="1:15" s="218" customFormat="1" x14ac:dyDescent="0.25">
      <c r="A72" s="435"/>
      <c r="B72" s="624"/>
      <c r="C72" s="625"/>
      <c r="D72" s="626"/>
      <c r="E72" s="429"/>
      <c r="F72" s="429"/>
      <c r="G72" s="429"/>
      <c r="H72" s="430">
        <v>0</v>
      </c>
      <c r="I72" s="632"/>
      <c r="J72" s="2"/>
      <c r="K72" s="623"/>
      <c r="L72" s="623"/>
      <c r="M72" s="623"/>
      <c r="N72" s="623"/>
      <c r="O72" s="623"/>
    </row>
    <row r="73" spans="1:15" s="218" customFormat="1" x14ac:dyDescent="0.25">
      <c r="A73" s="435"/>
      <c r="B73" s="624"/>
      <c r="C73" s="625"/>
      <c r="D73" s="626"/>
      <c r="E73" s="429"/>
      <c r="F73" s="429"/>
      <c r="G73" s="429"/>
      <c r="H73" s="430">
        <v>0</v>
      </c>
      <c r="I73" s="632"/>
      <c r="J73" s="2"/>
      <c r="K73" s="623"/>
      <c r="L73" s="623"/>
      <c r="M73" s="623"/>
      <c r="N73" s="623"/>
      <c r="O73" s="623"/>
    </row>
    <row r="74" spans="1:15" s="218" customFormat="1" x14ac:dyDescent="0.25">
      <c r="A74" s="435"/>
      <c r="B74" s="641"/>
      <c r="C74" s="642"/>
      <c r="D74" s="643"/>
      <c r="E74" s="429"/>
      <c r="F74" s="429"/>
      <c r="G74" s="429"/>
      <c r="H74" s="430">
        <v>0</v>
      </c>
      <c r="I74" s="633"/>
      <c r="J74" s="2"/>
      <c r="K74" s="623"/>
      <c r="L74" s="623"/>
      <c r="M74" s="623"/>
      <c r="N74" s="623"/>
      <c r="O74" s="623"/>
    </row>
    <row r="75" spans="1:15" s="218" customFormat="1" x14ac:dyDescent="0.25">
      <c r="A75" s="431"/>
      <c r="B75" s="627" t="s">
        <v>374</v>
      </c>
      <c r="C75" s="627"/>
      <c r="D75" s="627"/>
      <c r="E75" s="627"/>
      <c r="F75" s="627"/>
      <c r="G75" s="627"/>
      <c r="H75" s="444">
        <f>SUM(H72:H74)</f>
        <v>0</v>
      </c>
      <c r="I75" s="430"/>
      <c r="J75" s="2"/>
      <c r="K75" s="623"/>
      <c r="L75" s="623"/>
      <c r="M75" s="623"/>
      <c r="N75" s="623"/>
      <c r="O75" s="623"/>
    </row>
    <row r="76" spans="1:15" s="218" customFormat="1" ht="15.75" customHeight="1" thickBot="1" x14ac:dyDescent="0.3">
      <c r="A76" s="628" t="s">
        <v>41</v>
      </c>
      <c r="B76" s="629"/>
      <c r="C76" s="629"/>
      <c r="D76" s="629"/>
      <c r="E76" s="629"/>
      <c r="F76" s="629"/>
      <c r="G76" s="629"/>
      <c r="H76" s="629"/>
      <c r="I76" s="629"/>
      <c r="J76" s="2"/>
      <c r="K76" s="2"/>
      <c r="L76" s="2"/>
      <c r="M76" s="2"/>
      <c r="N76" s="2"/>
      <c r="O76" s="2"/>
    </row>
    <row r="77" spans="1:15" s="218" customFormat="1" ht="15.75" x14ac:dyDescent="0.25">
      <c r="A77" s="619" t="s">
        <v>296</v>
      </c>
      <c r="B77" s="619"/>
      <c r="C77" s="619"/>
      <c r="D77" s="619"/>
      <c r="E77" s="619"/>
      <c r="F77" s="619"/>
      <c r="G77" s="619"/>
      <c r="H77" s="619"/>
      <c r="I77" s="619"/>
      <c r="J77" s="2"/>
      <c r="K77" s="619" t="s">
        <v>283</v>
      </c>
      <c r="L77" s="619"/>
      <c r="M77" s="619"/>
      <c r="N77" s="619"/>
      <c r="O77" s="619"/>
    </row>
    <row r="78" spans="1:15" s="218" customFormat="1" x14ac:dyDescent="0.25">
      <c r="A78" s="432"/>
      <c r="B78" s="433"/>
      <c r="C78" s="433"/>
      <c r="D78" s="433"/>
      <c r="E78" s="433"/>
      <c r="F78" s="432"/>
      <c r="G78" s="432"/>
      <c r="H78" s="432"/>
      <c r="I78" s="434"/>
      <c r="J78" s="2"/>
      <c r="K78" s="432"/>
      <c r="L78" s="433"/>
      <c r="M78" s="433"/>
      <c r="N78" s="432"/>
      <c r="O78" s="433"/>
    </row>
    <row r="79" spans="1:15" s="218" customFormat="1" ht="54" customHeight="1" x14ac:dyDescent="0.25">
      <c r="A79" s="424" t="s">
        <v>271</v>
      </c>
      <c r="B79" s="620" t="s">
        <v>272</v>
      </c>
      <c r="C79" s="621"/>
      <c r="D79" s="622"/>
      <c r="E79" s="425" t="s">
        <v>273</v>
      </c>
      <c r="F79" s="426" t="s">
        <v>390</v>
      </c>
      <c r="G79" s="427" t="s">
        <v>286</v>
      </c>
      <c r="H79" s="424" t="s">
        <v>274</v>
      </c>
      <c r="I79" s="631" t="s">
        <v>350</v>
      </c>
      <c r="J79" s="2"/>
      <c r="K79" s="623" t="s">
        <v>381</v>
      </c>
      <c r="L79" s="623"/>
      <c r="M79" s="623"/>
      <c r="N79" s="623"/>
      <c r="O79" s="623"/>
    </row>
    <row r="80" spans="1:15" s="218" customFormat="1" x14ac:dyDescent="0.25">
      <c r="A80" s="435"/>
      <c r="B80" s="624"/>
      <c r="C80" s="625"/>
      <c r="D80" s="626"/>
      <c r="E80" s="429"/>
      <c r="F80" s="429"/>
      <c r="G80" s="429"/>
      <c r="H80" s="430">
        <v>0</v>
      </c>
      <c r="I80" s="632"/>
      <c r="J80" s="2"/>
      <c r="K80" s="623"/>
      <c r="L80" s="623"/>
      <c r="M80" s="623"/>
      <c r="N80" s="623"/>
      <c r="O80" s="623"/>
    </row>
    <row r="81" spans="1:15" s="218" customFormat="1" x14ac:dyDescent="0.25">
      <c r="A81" s="435"/>
      <c r="B81" s="624"/>
      <c r="C81" s="625"/>
      <c r="D81" s="626"/>
      <c r="E81" s="429"/>
      <c r="F81" s="429"/>
      <c r="G81" s="429"/>
      <c r="H81" s="430">
        <v>0</v>
      </c>
      <c r="I81" s="632"/>
      <c r="J81" s="2"/>
      <c r="K81" s="623"/>
      <c r="L81" s="623"/>
      <c r="M81" s="623"/>
      <c r="N81" s="623"/>
      <c r="O81" s="623"/>
    </row>
    <row r="82" spans="1:15" s="218" customFormat="1" x14ac:dyDescent="0.25">
      <c r="A82" s="435"/>
      <c r="B82" s="641"/>
      <c r="C82" s="642"/>
      <c r="D82" s="643"/>
      <c r="E82" s="429"/>
      <c r="F82" s="429"/>
      <c r="G82" s="429"/>
      <c r="H82" s="430">
        <v>0</v>
      </c>
      <c r="I82" s="633"/>
      <c r="J82" s="2"/>
      <c r="K82" s="623"/>
      <c r="L82" s="623"/>
      <c r="M82" s="623"/>
      <c r="N82" s="623"/>
      <c r="O82" s="623"/>
    </row>
    <row r="83" spans="1:15" s="218" customFormat="1" x14ac:dyDescent="0.25">
      <c r="A83" s="431"/>
      <c r="B83" s="627" t="s">
        <v>375</v>
      </c>
      <c r="C83" s="627"/>
      <c r="D83" s="627"/>
      <c r="E83" s="627"/>
      <c r="F83" s="627"/>
      <c r="G83" s="627"/>
      <c r="H83" s="444">
        <f>SUM(H80:H82)</f>
        <v>0</v>
      </c>
      <c r="I83" s="430"/>
      <c r="J83" s="2"/>
      <c r="K83" s="623"/>
      <c r="L83" s="623"/>
      <c r="M83" s="623"/>
      <c r="N83" s="623"/>
      <c r="O83" s="623"/>
    </row>
    <row r="84" spans="1:15" s="218" customFormat="1" ht="15" customHeight="1" x14ac:dyDescent="0.25">
      <c r="A84" s="628" t="s">
        <v>41</v>
      </c>
      <c r="B84" s="629"/>
      <c r="C84" s="629"/>
      <c r="D84" s="629"/>
      <c r="E84" s="629"/>
      <c r="F84" s="629"/>
      <c r="G84" s="629"/>
      <c r="H84" s="629"/>
      <c r="I84" s="629"/>
      <c r="J84" s="2"/>
      <c r="K84" s="2"/>
      <c r="L84" s="2"/>
      <c r="M84" s="2"/>
      <c r="N84" s="2"/>
      <c r="O84" s="2"/>
    </row>
    <row r="85" spans="1:15" s="218" customFormat="1" x14ac:dyDescent="0.25">
      <c r="A85" s="432"/>
      <c r="B85" s="433"/>
      <c r="C85" s="433"/>
      <c r="D85" s="433"/>
      <c r="E85" s="433"/>
      <c r="F85" s="432"/>
      <c r="G85" s="432"/>
      <c r="H85" s="432"/>
      <c r="I85" s="436"/>
      <c r="J85" s="2"/>
      <c r="K85" s="2"/>
      <c r="L85" s="2"/>
      <c r="M85" s="2"/>
      <c r="N85" s="2"/>
      <c r="O85" s="2"/>
    </row>
    <row r="86" spans="1:15" s="218" customFormat="1" x14ac:dyDescent="0.25">
      <c r="A86" s="634" t="s">
        <v>329</v>
      </c>
      <c r="B86" s="635"/>
      <c r="C86" s="635"/>
      <c r="D86" s="635"/>
      <c r="E86" s="635"/>
      <c r="F86" s="636" t="s">
        <v>297</v>
      </c>
      <c r="G86" s="637"/>
      <c r="H86" s="593">
        <f>H18+H26+H34+H42+H50+H58+H59+H67+H75+H83</f>
        <v>0</v>
      </c>
      <c r="I86" s="594">
        <f>I18+I26+I34+I42+I50+I58+I59+I67+I75+I83</f>
        <v>0</v>
      </c>
      <c r="J86" s="2"/>
      <c r="K86" s="2"/>
      <c r="L86" s="2"/>
      <c r="M86" s="2"/>
      <c r="N86" s="2"/>
      <c r="O86" s="2"/>
    </row>
    <row r="87" spans="1:15" s="218" customFormat="1" x14ac:dyDescent="0.25">
      <c r="A87" s="638" t="s">
        <v>328</v>
      </c>
      <c r="B87" s="639"/>
      <c r="C87" s="639"/>
      <c r="D87" s="639"/>
      <c r="E87" s="639"/>
      <c r="F87" s="639"/>
      <c r="G87" s="640"/>
      <c r="H87" s="593">
        <f>0.1*H18+(MIN(H86*0.1,H83))+H26+H34+H42+H50+H58+H59+H75</f>
        <v>0</v>
      </c>
      <c r="I87" s="456"/>
      <c r="J87" s="2"/>
      <c r="K87" s="2"/>
      <c r="L87" s="2"/>
      <c r="M87" s="2"/>
      <c r="N87" s="2"/>
      <c r="O87" s="2"/>
    </row>
    <row r="88" spans="1:15" s="218" customFormat="1" x14ac:dyDescent="0.25">
      <c r="A88" s="2"/>
      <c r="B88" s="2"/>
      <c r="C88" s="2"/>
      <c r="D88" s="480"/>
      <c r="E88" s="480"/>
      <c r="F88" s="480"/>
      <c r="G88" s="480"/>
      <c r="H88" s="481"/>
      <c r="I88" s="2"/>
      <c r="J88" s="2"/>
      <c r="K88" s="2"/>
      <c r="L88" s="2"/>
      <c r="M88" s="2"/>
      <c r="N88" s="2"/>
      <c r="O88" s="2"/>
    </row>
    <row r="89" spans="1:15" s="218" customFormat="1" x14ac:dyDescent="0.25">
      <c r="A89" s="2"/>
      <c r="B89" s="2"/>
      <c r="C89" s="2"/>
      <c r="D89" s="2"/>
      <c r="E89" s="2"/>
      <c r="F89" s="2"/>
      <c r="G89" s="2"/>
      <c r="H89" s="2"/>
      <c r="I89" s="479"/>
      <c r="J89" s="2"/>
      <c r="K89" s="2"/>
      <c r="L89" s="2"/>
      <c r="M89" s="2"/>
      <c r="N89" s="2"/>
      <c r="O89" s="2"/>
    </row>
    <row r="90" spans="1:15" x14ac:dyDescent="0.25">
      <c r="A90" s="670" t="s">
        <v>335</v>
      </c>
      <c r="B90" s="670"/>
      <c r="C90" s="457" t="s">
        <v>380</v>
      </c>
      <c r="D90" s="457" t="s">
        <v>330</v>
      </c>
      <c r="E90" s="457" t="s">
        <v>334</v>
      </c>
      <c r="F90" s="666" t="s">
        <v>379</v>
      </c>
      <c r="G90" s="666"/>
      <c r="H90" s="666"/>
      <c r="I90" s="2"/>
      <c r="J90" s="2"/>
      <c r="K90" s="2"/>
      <c r="L90" s="2"/>
      <c r="M90" s="2"/>
      <c r="N90" s="2"/>
      <c r="O90" s="2"/>
    </row>
    <row r="91" spans="1:15" x14ac:dyDescent="0.25">
      <c r="A91" s="669" t="s">
        <v>364</v>
      </c>
      <c r="B91" s="669"/>
      <c r="C91" s="482">
        <f>H87-H58-H59</f>
        <v>0</v>
      </c>
      <c r="D91" s="459"/>
      <c r="E91" s="484">
        <f>C91*D91</f>
        <v>0</v>
      </c>
      <c r="F91" s="667" t="s">
        <v>382</v>
      </c>
      <c r="G91" s="667"/>
      <c r="H91" s="667"/>
      <c r="I91" s="2"/>
      <c r="J91" s="2"/>
      <c r="K91" s="2"/>
      <c r="L91" s="2"/>
      <c r="M91" s="2"/>
      <c r="N91" s="2"/>
      <c r="O91" s="2"/>
    </row>
    <row r="92" spans="1:15" x14ac:dyDescent="0.25">
      <c r="A92" s="669" t="s">
        <v>332</v>
      </c>
      <c r="B92" s="669"/>
      <c r="C92" s="483">
        <f>H58</f>
        <v>0</v>
      </c>
      <c r="D92" s="460"/>
      <c r="E92" s="484">
        <f>C92*D92</f>
        <v>0</v>
      </c>
      <c r="F92" s="667" t="s">
        <v>377</v>
      </c>
      <c r="G92" s="667"/>
      <c r="H92" s="667"/>
      <c r="I92" s="2"/>
      <c r="J92" s="2"/>
      <c r="K92" s="2"/>
      <c r="L92" s="2"/>
      <c r="M92" s="2"/>
      <c r="N92" s="2"/>
      <c r="O92" s="2"/>
    </row>
    <row r="93" spans="1:15" x14ac:dyDescent="0.25">
      <c r="A93" s="669" t="s">
        <v>333</v>
      </c>
      <c r="B93" s="669"/>
      <c r="C93" s="482">
        <f>'FICHE 1 - Dépenses du projet'!H59</f>
        <v>0</v>
      </c>
      <c r="D93" s="459"/>
      <c r="E93" s="484">
        <f>C93*D93</f>
        <v>0</v>
      </c>
      <c r="F93" s="667" t="s">
        <v>378</v>
      </c>
      <c r="G93" s="667"/>
      <c r="H93" s="667"/>
      <c r="I93" s="2"/>
      <c r="J93" s="2"/>
      <c r="K93" s="2"/>
      <c r="L93" s="2"/>
      <c r="M93" s="2"/>
      <c r="N93" s="2"/>
      <c r="O93" s="2"/>
    </row>
    <row r="94" spans="1:15" x14ac:dyDescent="0.25">
      <c r="A94" s="668" t="s">
        <v>336</v>
      </c>
      <c r="B94" s="668"/>
      <c r="C94" s="668"/>
      <c r="D94" s="668"/>
      <c r="E94" s="595">
        <f>SUM(E91:E93)</f>
        <v>0</v>
      </c>
      <c r="F94" s="2"/>
      <c r="G94" s="479"/>
      <c r="H94" s="2"/>
      <c r="I94" s="2"/>
      <c r="J94" s="2"/>
      <c r="K94" s="2"/>
      <c r="L94" s="2"/>
      <c r="M94" s="2"/>
      <c r="N94" s="2"/>
      <c r="O94" s="2"/>
    </row>
    <row r="95" spans="1:15" x14ac:dyDescent="0.25">
      <c r="A95" s="61" t="s">
        <v>363</v>
      </c>
      <c r="B95" s="2"/>
      <c r="C95" s="2"/>
      <c r="D95" s="2"/>
      <c r="E95" s="2"/>
      <c r="F95" s="2"/>
      <c r="G95" s="2"/>
      <c r="H95" s="479"/>
      <c r="I95" s="2"/>
      <c r="J95" s="2"/>
      <c r="K95" s="2"/>
      <c r="L95" s="2"/>
      <c r="M95" s="2"/>
      <c r="N95" s="2"/>
      <c r="O95" s="2"/>
    </row>
    <row r="96" spans="1:15" x14ac:dyDescent="0.25">
      <c r="A96" s="2"/>
      <c r="B96" s="2"/>
      <c r="C96" s="2"/>
      <c r="D96" s="2"/>
      <c r="E96" s="2"/>
      <c r="F96" s="2"/>
      <c r="G96" s="2"/>
      <c r="H96" s="2"/>
      <c r="I96" s="2"/>
      <c r="J96" s="2"/>
      <c r="K96" s="2"/>
      <c r="L96" s="2"/>
      <c r="M96" s="2"/>
      <c r="N96" s="2"/>
      <c r="O96" s="2"/>
    </row>
    <row r="97" spans="1:15" x14ac:dyDescent="0.25">
      <c r="A97" s="2"/>
      <c r="B97" s="2"/>
      <c r="C97" s="2"/>
      <c r="D97" s="2"/>
      <c r="E97" s="2"/>
      <c r="F97" s="2"/>
      <c r="G97" s="2"/>
      <c r="H97" s="2"/>
      <c r="I97" s="2"/>
      <c r="J97" s="2"/>
      <c r="K97" s="2"/>
      <c r="L97" s="2"/>
      <c r="M97" s="2"/>
      <c r="N97" s="2"/>
      <c r="O97" s="2"/>
    </row>
    <row r="98" spans="1:15" x14ac:dyDescent="0.25">
      <c r="I98" s="2"/>
      <c r="J98" s="2"/>
    </row>
  </sheetData>
  <mergeCells count="109">
    <mergeCell ref="F90:H90"/>
    <mergeCell ref="F91:H91"/>
    <mergeCell ref="F92:H92"/>
    <mergeCell ref="F93:H93"/>
    <mergeCell ref="A94:D94"/>
    <mergeCell ref="A93:B93"/>
    <mergeCell ref="A90:B90"/>
    <mergeCell ref="A91:B91"/>
    <mergeCell ref="A92:B92"/>
    <mergeCell ref="A19:I19"/>
    <mergeCell ref="A20:I20"/>
    <mergeCell ref="K20:O20"/>
    <mergeCell ref="B22:D22"/>
    <mergeCell ref="K22:O26"/>
    <mergeCell ref="B23:D23"/>
    <mergeCell ref="B24:D24"/>
    <mergeCell ref="B25:D25"/>
    <mergeCell ref="B26:G26"/>
    <mergeCell ref="I22:I25"/>
    <mergeCell ref="A5:I5"/>
    <mergeCell ref="A6:I6"/>
    <mergeCell ref="A12:I12"/>
    <mergeCell ref="K12:O12"/>
    <mergeCell ref="B14:D14"/>
    <mergeCell ref="K14:O18"/>
    <mergeCell ref="B15:D15"/>
    <mergeCell ref="B16:D16"/>
    <mergeCell ref="B17:D17"/>
    <mergeCell ref="B18:G18"/>
    <mergeCell ref="I14:I17"/>
    <mergeCell ref="A8:B8"/>
    <mergeCell ref="A9:B9"/>
    <mergeCell ref="K8:O10"/>
    <mergeCell ref="A27:I27"/>
    <mergeCell ref="A28:I28"/>
    <mergeCell ref="K28:O28"/>
    <mergeCell ref="B30:D30"/>
    <mergeCell ref="K30:O34"/>
    <mergeCell ref="B31:D31"/>
    <mergeCell ref="B32:D32"/>
    <mergeCell ref="B33:D33"/>
    <mergeCell ref="B34:G34"/>
    <mergeCell ref="I30:I33"/>
    <mergeCell ref="A35:I35"/>
    <mergeCell ref="A36:I36"/>
    <mergeCell ref="K36:O36"/>
    <mergeCell ref="B38:D38"/>
    <mergeCell ref="K38:O42"/>
    <mergeCell ref="B39:D39"/>
    <mergeCell ref="B40:D40"/>
    <mergeCell ref="B41:D41"/>
    <mergeCell ref="B42:G42"/>
    <mergeCell ref="I38:I41"/>
    <mergeCell ref="A43:I43"/>
    <mergeCell ref="A44:I44"/>
    <mergeCell ref="K44:O44"/>
    <mergeCell ref="B46:D46"/>
    <mergeCell ref="K46:O50"/>
    <mergeCell ref="B47:D47"/>
    <mergeCell ref="B48:D48"/>
    <mergeCell ref="B49:D49"/>
    <mergeCell ref="B50:G50"/>
    <mergeCell ref="I46:I49"/>
    <mergeCell ref="A51:I51"/>
    <mergeCell ref="A52:I52"/>
    <mergeCell ref="K52:O52"/>
    <mergeCell ref="I54:I57"/>
    <mergeCell ref="B54:C54"/>
    <mergeCell ref="B55:C55"/>
    <mergeCell ref="B56:C56"/>
    <mergeCell ref="B57:C57"/>
    <mergeCell ref="B58:F59"/>
    <mergeCell ref="A58:A59"/>
    <mergeCell ref="K54:O59"/>
    <mergeCell ref="A84:I84"/>
    <mergeCell ref="A86:E86"/>
    <mergeCell ref="F86:G86"/>
    <mergeCell ref="A87:G87"/>
    <mergeCell ref="A76:I76"/>
    <mergeCell ref="A77:I77"/>
    <mergeCell ref="B73:D73"/>
    <mergeCell ref="B82:D82"/>
    <mergeCell ref="B74:D74"/>
    <mergeCell ref="I79:I82"/>
    <mergeCell ref="B75:G75"/>
    <mergeCell ref="K77:O77"/>
    <mergeCell ref="B79:D79"/>
    <mergeCell ref="K79:O83"/>
    <mergeCell ref="B80:D80"/>
    <mergeCell ref="B81:D81"/>
    <mergeCell ref="B83:G83"/>
    <mergeCell ref="A60:I60"/>
    <mergeCell ref="A69:I69"/>
    <mergeCell ref="K69:O69"/>
    <mergeCell ref="K63:O65"/>
    <mergeCell ref="K66:O67"/>
    <mergeCell ref="K61:O61"/>
    <mergeCell ref="A68:I68"/>
    <mergeCell ref="A61:I61"/>
    <mergeCell ref="B63:D63"/>
    <mergeCell ref="B64:D64"/>
    <mergeCell ref="B65:D65"/>
    <mergeCell ref="B66:D66"/>
    <mergeCell ref="B67:G67"/>
    <mergeCell ref="I63:I66"/>
    <mergeCell ref="I71:I74"/>
    <mergeCell ref="B71:D71"/>
    <mergeCell ref="K71:O75"/>
    <mergeCell ref="B72:D72"/>
  </mergeCells>
  <dataValidations count="1">
    <dataValidation type="list" allowBlank="1" showInputMessage="1" showErrorMessage="1" sqref="D55:D57">
      <formula1>type_formation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59"/>
  <sheetViews>
    <sheetView showWhiteSpace="0" topLeftCell="A10" zoomScale="96" zoomScaleNormal="96" zoomScaleSheetLayoutView="130" zoomScalePageLayoutView="120" workbookViewId="0">
      <selection activeCell="A9" sqref="A9:D9"/>
    </sheetView>
  </sheetViews>
  <sheetFormatPr baseColWidth="10" defaultColWidth="11.42578125" defaultRowHeight="15" x14ac:dyDescent="0.25"/>
  <cols>
    <col min="1" max="1" width="30" customWidth="1"/>
    <col min="2" max="2" width="24.85546875" customWidth="1"/>
    <col min="3" max="3" width="21.28515625" customWidth="1"/>
    <col min="4" max="4" width="26.85546875" customWidth="1"/>
    <col min="5" max="5" width="15.42578125" customWidth="1"/>
    <col min="6" max="6" width="51" customWidth="1"/>
  </cols>
  <sheetData>
    <row r="1" spans="1:8" x14ac:dyDescent="0.25">
      <c r="A1" s="2"/>
      <c r="B1" s="2"/>
      <c r="C1" s="2"/>
      <c r="D1" s="2"/>
      <c r="E1" s="1"/>
      <c r="F1" s="1"/>
      <c r="G1" s="1"/>
      <c r="H1" s="1"/>
    </row>
    <row r="2" spans="1:8" x14ac:dyDescent="0.25">
      <c r="A2" s="2"/>
      <c r="B2" s="2"/>
      <c r="C2" s="2"/>
      <c r="D2" s="2"/>
      <c r="E2" s="1"/>
      <c r="F2" s="1"/>
      <c r="G2" s="1"/>
      <c r="H2" s="1"/>
    </row>
    <row r="3" spans="1:8" ht="6.75" customHeight="1" x14ac:dyDescent="0.25">
      <c r="A3" s="2"/>
      <c r="B3" s="2"/>
      <c r="C3" s="2"/>
      <c r="D3" s="2"/>
      <c r="E3" s="1"/>
      <c r="F3" s="1"/>
      <c r="G3" s="1"/>
      <c r="H3" s="1"/>
    </row>
    <row r="4" spans="1:8" ht="6.75" customHeight="1" x14ac:dyDescent="0.25">
      <c r="A4" s="2"/>
      <c r="B4" s="2"/>
      <c r="C4" s="2"/>
      <c r="D4" s="2"/>
      <c r="E4" s="1"/>
      <c r="F4" s="1"/>
      <c r="G4" s="1"/>
      <c r="H4" s="1"/>
    </row>
    <row r="5" spans="1:8" ht="6.75" customHeight="1" x14ac:dyDescent="0.25">
      <c r="A5" s="2"/>
      <c r="B5" s="2"/>
      <c r="C5" s="2"/>
      <c r="D5" s="2"/>
      <c r="E5" s="1"/>
      <c r="F5" s="1"/>
      <c r="G5" s="1"/>
      <c r="H5" s="1"/>
    </row>
    <row r="6" spans="1:8" ht="6.75" customHeight="1" x14ac:dyDescent="0.25">
      <c r="A6" s="2"/>
      <c r="B6" s="2"/>
      <c r="C6" s="2"/>
      <c r="D6" s="2"/>
      <c r="E6" s="1"/>
      <c r="F6" s="1"/>
      <c r="G6" s="1"/>
      <c r="H6" s="1"/>
    </row>
    <row r="7" spans="1:8" ht="6.75" customHeight="1" x14ac:dyDescent="0.25">
      <c r="A7" s="2"/>
      <c r="B7" s="2"/>
      <c r="C7" s="2"/>
      <c r="D7" s="2"/>
      <c r="E7" s="1"/>
      <c r="F7" s="1"/>
      <c r="G7" s="1"/>
      <c r="H7" s="1"/>
    </row>
    <row r="8" spans="1:8" ht="6.75" customHeight="1" x14ac:dyDescent="0.25">
      <c r="A8" s="2"/>
      <c r="B8" s="2"/>
      <c r="C8" s="2"/>
      <c r="D8" s="2"/>
      <c r="E8" s="1"/>
      <c r="F8" s="1"/>
      <c r="G8" s="1"/>
      <c r="H8" s="1"/>
    </row>
    <row r="9" spans="1:8" ht="21.95" customHeight="1" x14ac:dyDescent="0.25">
      <c r="A9" s="674" t="s">
        <v>325</v>
      </c>
      <c r="B9" s="674"/>
      <c r="C9" s="674"/>
      <c r="D9" s="674"/>
      <c r="E9" s="1"/>
      <c r="F9" s="1"/>
      <c r="G9" s="1"/>
      <c r="H9" s="1"/>
    </row>
    <row r="10" spans="1:8" ht="26.25" customHeight="1" x14ac:dyDescent="0.25">
      <c r="A10" s="675" t="s">
        <v>284</v>
      </c>
      <c r="B10" s="676"/>
      <c r="C10" s="676"/>
      <c r="D10" s="676"/>
      <c r="E10" s="1"/>
      <c r="F10" s="1"/>
      <c r="G10" s="1"/>
      <c r="H10" s="1"/>
    </row>
    <row r="11" spans="1:8" ht="12.75" customHeight="1" x14ac:dyDescent="0.25">
      <c r="A11" s="230"/>
      <c r="B11" s="21"/>
      <c r="C11" s="21"/>
      <c r="D11" s="21"/>
      <c r="E11" s="1"/>
      <c r="F11" s="1"/>
      <c r="G11" s="1"/>
      <c r="H11" s="1"/>
    </row>
    <row r="12" spans="1:8" ht="21" customHeight="1" x14ac:dyDescent="0.25">
      <c r="A12" s="673" t="s">
        <v>344</v>
      </c>
      <c r="B12" s="673"/>
      <c r="C12" s="21"/>
      <c r="D12" s="21"/>
      <c r="E12" s="1"/>
      <c r="F12" s="1"/>
      <c r="G12" s="1"/>
      <c r="H12" s="1"/>
    </row>
    <row r="13" spans="1:8" ht="7.5" customHeight="1" x14ac:dyDescent="0.25">
      <c r="A13" s="230"/>
      <c r="B13" s="21"/>
      <c r="C13" s="21"/>
      <c r="D13" s="21"/>
      <c r="E13" s="1"/>
      <c r="F13" s="1"/>
      <c r="G13" s="1"/>
      <c r="H13" s="1"/>
    </row>
    <row r="14" spans="1:8" ht="25.5" x14ac:dyDescent="0.25">
      <c r="A14" s="234" t="s">
        <v>345</v>
      </c>
      <c r="B14" s="6"/>
      <c r="C14" s="21"/>
      <c r="D14" s="21"/>
      <c r="E14" s="1"/>
      <c r="F14" s="1"/>
      <c r="G14" s="1"/>
      <c r="H14" s="1"/>
    </row>
    <row r="15" spans="1:8" ht="21" customHeight="1" x14ac:dyDescent="0.25">
      <c r="A15" s="233" t="s">
        <v>217</v>
      </c>
      <c r="B15" s="6"/>
      <c r="C15" s="21"/>
      <c r="D15" s="21"/>
      <c r="E15" s="1"/>
      <c r="F15" s="1"/>
      <c r="G15" s="1"/>
      <c r="H15" s="1"/>
    </row>
    <row r="16" spans="1:8" ht="21" customHeight="1" x14ac:dyDescent="0.25">
      <c r="A16" s="233" t="s">
        <v>218</v>
      </c>
      <c r="B16" s="6"/>
      <c r="C16" s="21"/>
      <c r="D16" s="21"/>
      <c r="E16" s="1"/>
      <c r="F16" s="1"/>
      <c r="G16" s="1"/>
      <c r="H16" s="1"/>
    </row>
    <row r="17" spans="1:8" ht="21" customHeight="1" x14ac:dyDescent="0.25">
      <c r="A17" s="233" t="s">
        <v>219</v>
      </c>
      <c r="B17" s="6"/>
      <c r="C17" s="21"/>
      <c r="D17" s="21"/>
      <c r="E17" s="1"/>
      <c r="F17" s="1"/>
      <c r="G17" s="1"/>
      <c r="H17" s="1"/>
    </row>
    <row r="18" spans="1:8" ht="21" customHeight="1" x14ac:dyDescent="0.25">
      <c r="A18" s="233" t="s">
        <v>220</v>
      </c>
      <c r="B18" s="6"/>
      <c r="C18" s="21"/>
      <c r="D18" s="21"/>
      <c r="E18" s="1"/>
      <c r="F18" s="1"/>
      <c r="G18" s="1"/>
      <c r="H18" s="1"/>
    </row>
    <row r="19" spans="1:8" ht="21" customHeight="1" x14ac:dyDescent="0.3">
      <c r="A19" s="671" t="s">
        <v>223</v>
      </c>
      <c r="B19" s="672"/>
      <c r="C19" s="232"/>
      <c r="D19" s="232"/>
      <c r="E19" s="1"/>
      <c r="F19" s="1"/>
      <c r="G19" s="1"/>
      <c r="H19" s="1"/>
    </row>
    <row r="20" spans="1:8" ht="13.5" customHeight="1" x14ac:dyDescent="0.3">
      <c r="A20" s="215"/>
      <c r="B20" s="215"/>
      <c r="C20" s="232"/>
      <c r="D20" s="232"/>
      <c r="E20" s="1"/>
      <c r="F20" s="1"/>
      <c r="G20" s="1"/>
      <c r="H20" s="1"/>
    </row>
    <row r="21" spans="1:8" ht="43.5" customHeight="1" x14ac:dyDescent="0.25">
      <c r="A21" s="234" t="s">
        <v>222</v>
      </c>
      <c r="B21" s="234" t="s">
        <v>346</v>
      </c>
      <c r="C21" s="234" t="s">
        <v>221</v>
      </c>
      <c r="D21" s="234" t="s">
        <v>361</v>
      </c>
      <c r="E21" s="1"/>
      <c r="F21" s="1"/>
      <c r="G21" s="1"/>
      <c r="H21" s="1"/>
    </row>
    <row r="22" spans="1:8" ht="26.25" customHeight="1" x14ac:dyDescent="0.25">
      <c r="A22" s="418" t="str">
        <f>A15</f>
        <v>Site 1</v>
      </c>
      <c r="B22" s="452"/>
      <c r="C22" s="235"/>
      <c r="D22" s="235"/>
      <c r="E22" s="1"/>
      <c r="F22" s="1"/>
      <c r="G22" s="1"/>
      <c r="H22" s="1"/>
    </row>
    <row r="23" spans="1:8" ht="26.25" customHeight="1" x14ac:dyDescent="0.25">
      <c r="A23" s="418" t="str">
        <f>A16</f>
        <v>Site 2</v>
      </c>
      <c r="B23" s="235"/>
      <c r="C23" s="235"/>
      <c r="D23" s="235"/>
      <c r="E23" s="1"/>
      <c r="F23" s="1"/>
      <c r="G23" s="1"/>
      <c r="H23" s="1"/>
    </row>
    <row r="24" spans="1:8" ht="26.25" customHeight="1" x14ac:dyDescent="0.25">
      <c r="A24" s="418" t="str">
        <f>A17</f>
        <v>Site 3</v>
      </c>
      <c r="B24" s="235"/>
      <c r="C24" s="235"/>
      <c r="D24" s="235"/>
      <c r="E24" s="1"/>
      <c r="F24" s="1"/>
      <c r="G24" s="1"/>
      <c r="H24" s="1"/>
    </row>
    <row r="25" spans="1:8" ht="26.25" customHeight="1" x14ac:dyDescent="0.25">
      <c r="A25" s="418" t="str">
        <f>A18</f>
        <v>Site N…</v>
      </c>
      <c r="B25" s="235"/>
      <c r="C25" s="235"/>
      <c r="D25" s="235"/>
      <c r="E25" s="1"/>
      <c r="F25" s="1"/>
      <c r="G25" s="1"/>
      <c r="H25" s="1"/>
    </row>
    <row r="26" spans="1:8" ht="26.25" customHeight="1" x14ac:dyDescent="0.25">
      <c r="A26" s="419" t="s">
        <v>42</v>
      </c>
      <c r="B26" s="420">
        <f>SUM(B22:B25)</f>
        <v>0</v>
      </c>
      <c r="C26" s="420">
        <f>SUM(C22:C25)</f>
        <v>0</v>
      </c>
      <c r="D26" s="420">
        <f>SUM(D22:D25)</f>
        <v>0</v>
      </c>
      <c r="E26" s="1"/>
      <c r="F26" s="1"/>
      <c r="G26" s="1"/>
      <c r="H26" s="1"/>
    </row>
    <row r="27" spans="1:8" ht="26.25" customHeight="1" x14ac:dyDescent="0.3">
      <c r="A27" s="236" t="s">
        <v>224</v>
      </c>
      <c r="B27" s="231"/>
      <c r="C27" s="21"/>
      <c r="D27" s="21"/>
      <c r="E27" s="1"/>
      <c r="F27" s="1"/>
      <c r="G27" s="1"/>
      <c r="H27" s="1"/>
    </row>
    <row r="28" spans="1:8" ht="26.25" customHeight="1" x14ac:dyDescent="0.25">
      <c r="A28" s="21"/>
      <c r="B28" s="21"/>
      <c r="C28" s="21"/>
      <c r="D28" s="21"/>
      <c r="E28" s="1"/>
      <c r="F28" s="1"/>
      <c r="G28" s="1"/>
      <c r="H28" s="1"/>
    </row>
    <row r="29" spans="1:8" ht="26.25" customHeight="1" x14ac:dyDescent="0.25">
      <c r="A29" s="2"/>
      <c r="B29" s="2"/>
      <c r="C29" s="2"/>
      <c r="D29" s="2"/>
      <c r="E29" s="1"/>
      <c r="F29" s="1"/>
      <c r="G29" s="1"/>
      <c r="H29" s="1"/>
    </row>
    <row r="30" spans="1:8" ht="9.75" customHeight="1" x14ac:dyDescent="0.25">
      <c r="A30" s="2"/>
      <c r="B30" s="2"/>
      <c r="C30" s="2"/>
      <c r="D30" s="2"/>
      <c r="E30" s="1"/>
      <c r="F30" s="1"/>
      <c r="G30" s="1"/>
      <c r="H30" s="1"/>
    </row>
    <row r="31" spans="1:8" ht="15.75" customHeight="1" x14ac:dyDescent="0.25">
      <c r="A31" s="2"/>
      <c r="B31" s="2"/>
      <c r="C31" s="2"/>
      <c r="D31" s="2"/>
      <c r="E31" s="1"/>
      <c r="F31" s="1"/>
      <c r="G31" s="1"/>
      <c r="H31" s="1"/>
    </row>
    <row r="32" spans="1:8" s="1" customFormat="1" ht="4.5" customHeight="1" x14ac:dyDescent="0.25"/>
    <row r="33" spans="5:8" s="1" customFormat="1" ht="15.75" customHeight="1" x14ac:dyDescent="0.25"/>
    <row r="34" spans="5:8" x14ac:dyDescent="0.25">
      <c r="G34" s="458"/>
      <c r="H34" s="1"/>
    </row>
    <row r="35" spans="5:8" s="22" customFormat="1" ht="12.75" x14ac:dyDescent="0.2"/>
    <row r="36" spans="5:8" x14ac:dyDescent="0.25">
      <c r="G36" s="1"/>
      <c r="H36" s="1"/>
    </row>
    <row r="37" spans="5:8" x14ac:dyDescent="0.25">
      <c r="G37" s="1"/>
      <c r="H37" s="1"/>
    </row>
    <row r="38" spans="5:8" x14ac:dyDescent="0.25">
      <c r="G38" s="1"/>
      <c r="H38" s="1"/>
    </row>
    <row r="39" spans="5:8" x14ac:dyDescent="0.25">
      <c r="E39" s="1"/>
      <c r="F39" s="1"/>
      <c r="G39" s="1"/>
      <c r="H39" s="1"/>
    </row>
    <row r="40" spans="5:8" x14ac:dyDescent="0.25">
      <c r="E40" s="1"/>
      <c r="F40" s="1"/>
      <c r="G40" s="1"/>
      <c r="H40" s="1"/>
    </row>
    <row r="48" spans="5:8" ht="21.75" customHeight="1" x14ac:dyDescent="0.25"/>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sheetData>
  <mergeCells count="4">
    <mergeCell ref="A19:B19"/>
    <mergeCell ref="A12:B12"/>
    <mergeCell ref="A9:D9"/>
    <mergeCell ref="A10:D10"/>
  </mergeCells>
  <pageMargins left="0.23622047244094491" right="0.23622047244094491" top="8.6805555555555559E-3" bottom="0.74803149606299213" header="0.31496062992125984" footer="0.31496062992125984"/>
  <pageSetup paperSize="9" orientation="landscape" r:id="rId1"/>
  <headerFooter>
    <oddHeader>&amp;L&amp;G&amp;C&amp;"Arial,Gras"&amp;18&amp;K00B050&amp;A&amp;R&amp;G</oddHeader>
    <oddFooter>&amp;C&amp;A&amp;R&amp;P/&amp;N</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J92"/>
  <sheetViews>
    <sheetView topLeftCell="A19" zoomScaleNormal="100" zoomScaleSheetLayoutView="120" workbookViewId="0">
      <selection activeCell="J18" sqref="J18"/>
    </sheetView>
  </sheetViews>
  <sheetFormatPr baseColWidth="10" defaultColWidth="11.42578125" defaultRowHeight="15" x14ac:dyDescent="0.25"/>
  <cols>
    <col min="1" max="1" width="24.5703125" customWidth="1"/>
    <col min="2" max="2" width="4.140625" customWidth="1"/>
    <col min="3" max="6" width="10" customWidth="1"/>
    <col min="7" max="7" width="14.7109375" customWidth="1"/>
    <col min="8" max="8" width="20.28515625" customWidth="1"/>
  </cols>
  <sheetData>
    <row r="1" spans="1:8" ht="9.75" customHeight="1" x14ac:dyDescent="0.25">
      <c r="A1" s="2"/>
      <c r="B1" s="2"/>
      <c r="C1" s="2"/>
      <c r="D1" s="2"/>
      <c r="E1" s="2"/>
      <c r="F1" s="2"/>
      <c r="G1" s="2"/>
      <c r="H1" s="2"/>
    </row>
    <row r="2" spans="1:8" ht="9.75" customHeight="1" x14ac:dyDescent="0.25">
      <c r="A2" s="2"/>
      <c r="B2" s="2"/>
      <c r="C2" s="2"/>
      <c r="D2" s="2"/>
      <c r="E2" s="2"/>
      <c r="F2" s="2"/>
      <c r="G2" s="2"/>
      <c r="H2" s="2"/>
    </row>
    <row r="3" spans="1:8" ht="9.75" customHeight="1" x14ac:dyDescent="0.25">
      <c r="A3" s="2"/>
      <c r="B3" s="2"/>
      <c r="C3" s="2"/>
      <c r="D3" s="2"/>
      <c r="E3" s="2"/>
      <c r="F3" s="2"/>
      <c r="G3" s="2"/>
      <c r="H3" s="2"/>
    </row>
    <row r="4" spans="1:8" x14ac:dyDescent="0.25">
      <c r="A4" s="2"/>
      <c r="B4" s="2"/>
      <c r="C4" s="2"/>
      <c r="D4" s="2"/>
      <c r="E4" s="2"/>
      <c r="F4" s="2"/>
      <c r="G4" s="2"/>
      <c r="H4" s="2"/>
    </row>
    <row r="5" spans="1:8" x14ac:dyDescent="0.25">
      <c r="A5" s="2"/>
      <c r="B5" s="2"/>
      <c r="C5" s="2"/>
      <c r="D5" s="2"/>
      <c r="E5" s="2"/>
      <c r="F5" s="2"/>
      <c r="G5" s="2"/>
      <c r="H5" s="2"/>
    </row>
    <row r="6" spans="1:8" ht="21.95" customHeight="1" x14ac:dyDescent="0.25">
      <c r="A6" s="679" t="s">
        <v>326</v>
      </c>
      <c r="B6" s="679"/>
      <c r="C6" s="679"/>
      <c r="D6" s="679"/>
      <c r="E6" s="679"/>
      <c r="F6" s="679"/>
      <c r="G6" s="679"/>
      <c r="H6" s="679"/>
    </row>
    <row r="7" spans="1:8" ht="51" customHeight="1" x14ac:dyDescent="0.25">
      <c r="A7" s="689" t="s">
        <v>395</v>
      </c>
      <c r="B7" s="690"/>
      <c r="C7" s="690"/>
      <c r="D7" s="690"/>
      <c r="E7" s="690"/>
      <c r="F7" s="690"/>
      <c r="G7" s="690"/>
      <c r="H7" s="690"/>
    </row>
    <row r="8" spans="1:8" s="405" customFormat="1" ht="20.100000000000001" customHeight="1" x14ac:dyDescent="0.25">
      <c r="A8" s="686" t="s">
        <v>50</v>
      </c>
      <c r="B8" s="686"/>
      <c r="C8" s="686"/>
      <c r="D8" s="686"/>
      <c r="E8" s="686"/>
      <c r="F8" s="686"/>
      <c r="G8" s="686"/>
      <c r="H8" s="686"/>
    </row>
    <row r="9" spans="1:8" ht="9.75" customHeight="1" thickBot="1" x14ac:dyDescent="0.3">
      <c r="A9" s="229"/>
      <c r="B9" s="2"/>
      <c r="C9" s="2"/>
      <c r="D9" s="2"/>
      <c r="E9" s="2"/>
      <c r="F9" s="2"/>
      <c r="G9" s="2"/>
      <c r="H9" s="2"/>
    </row>
    <row r="10" spans="1:8" ht="16.5" customHeight="1" thickTop="1" x14ac:dyDescent="0.25">
      <c r="A10" s="485" t="s">
        <v>51</v>
      </c>
      <c r="B10" s="680"/>
      <c r="C10" s="681"/>
      <c r="D10" s="681"/>
      <c r="E10" s="681"/>
      <c r="F10" s="682"/>
      <c r="G10" s="2"/>
      <c r="H10" s="2"/>
    </row>
    <row r="11" spans="1:8" ht="16.5" customHeight="1" x14ac:dyDescent="0.25">
      <c r="A11" s="486" t="s">
        <v>52</v>
      </c>
      <c r="B11" s="683"/>
      <c r="C11" s="684"/>
      <c r="D11" s="684"/>
      <c r="E11" s="684"/>
      <c r="F11" s="685"/>
      <c r="G11" s="2"/>
      <c r="H11" s="2"/>
    </row>
    <row r="12" spans="1:8" ht="16.5" customHeight="1" x14ac:dyDescent="0.25">
      <c r="A12" s="486" t="s">
        <v>53</v>
      </c>
      <c r="B12" s="683"/>
      <c r="C12" s="684"/>
      <c r="D12" s="684"/>
      <c r="E12" s="684"/>
      <c r="F12" s="685"/>
      <c r="G12" s="2"/>
      <c r="H12" s="2"/>
    </row>
    <row r="13" spans="1:8" ht="31.5" customHeight="1" x14ac:dyDescent="0.25">
      <c r="A13" s="486" t="s">
        <v>54</v>
      </c>
      <c r="B13" s="683"/>
      <c r="C13" s="684"/>
      <c r="D13" s="684"/>
      <c r="E13" s="684"/>
      <c r="F13" s="685"/>
      <c r="G13" s="2"/>
      <c r="H13" s="2"/>
    </row>
    <row r="14" spans="1:8" ht="45" customHeight="1" x14ac:dyDescent="0.25">
      <c r="A14" s="486" t="s">
        <v>55</v>
      </c>
      <c r="B14" s="714"/>
      <c r="C14" s="715"/>
      <c r="D14" s="715"/>
      <c r="E14" s="715"/>
      <c r="F14" s="716"/>
      <c r="G14" s="2"/>
      <c r="H14" s="2"/>
    </row>
    <row r="15" spans="1:8" ht="14.25" customHeight="1" x14ac:dyDescent="0.25">
      <c r="A15" s="487" t="s">
        <v>56</v>
      </c>
      <c r="B15" s="677"/>
      <c r="C15" s="677"/>
      <c r="D15" s="677"/>
      <c r="E15" s="677"/>
      <c r="F15" s="678"/>
      <c r="G15" s="2"/>
      <c r="H15" s="2"/>
    </row>
    <row r="16" spans="1:8" ht="16.5" customHeight="1" x14ac:dyDescent="0.25">
      <c r="A16" s="487" t="s">
        <v>57</v>
      </c>
      <c r="B16" s="677"/>
      <c r="C16" s="677"/>
      <c r="D16" s="677"/>
      <c r="E16" s="677"/>
      <c r="F16" s="678"/>
      <c r="G16" s="2"/>
      <c r="H16" s="2"/>
    </row>
    <row r="17" spans="1:10" ht="16.5" customHeight="1" x14ac:dyDescent="0.25">
      <c r="A17" s="488" t="s">
        <v>58</v>
      </c>
      <c r="B17" s="677"/>
      <c r="C17" s="677"/>
      <c r="D17" s="677"/>
      <c r="E17" s="677"/>
      <c r="F17" s="678"/>
      <c r="G17" s="2"/>
      <c r="H17" s="2"/>
    </row>
    <row r="18" spans="1:10" ht="16.5" customHeight="1" x14ac:dyDescent="0.25">
      <c r="A18" s="487" t="s">
        <v>59</v>
      </c>
      <c r="B18" s="677"/>
      <c r="C18" s="677"/>
      <c r="D18" s="677"/>
      <c r="E18" s="677"/>
      <c r="F18" s="678"/>
      <c r="G18" s="2"/>
      <c r="H18" s="2"/>
    </row>
    <row r="19" spans="1:10" ht="16.5" customHeight="1" thickBot="1" x14ac:dyDescent="0.3">
      <c r="A19" s="489" t="s">
        <v>60</v>
      </c>
      <c r="B19" s="687"/>
      <c r="C19" s="687"/>
      <c r="D19" s="687"/>
      <c r="E19" s="687"/>
      <c r="F19" s="688"/>
      <c r="G19" s="2"/>
      <c r="H19" s="2"/>
    </row>
    <row r="20" spans="1:10" ht="16.5" customHeight="1" thickTop="1" x14ac:dyDescent="0.25">
      <c r="A20" s="597"/>
      <c r="B20" s="598"/>
      <c r="C20" s="598"/>
      <c r="D20" s="598"/>
      <c r="E20" s="598"/>
      <c r="F20" s="598"/>
      <c r="G20" s="2"/>
      <c r="H20" s="2"/>
    </row>
    <row r="21" spans="1:10" ht="16.5" customHeight="1" x14ac:dyDescent="0.25">
      <c r="A21" s="699" t="s">
        <v>397</v>
      </c>
      <c r="B21" s="699"/>
      <c r="C21" s="699"/>
      <c r="D21" s="699"/>
      <c r="E21" s="699"/>
      <c r="F21" s="699"/>
      <c r="G21" s="699"/>
      <c r="H21" s="699"/>
    </row>
    <row r="22" spans="1:10" ht="9" customHeight="1" thickBot="1" x14ac:dyDescent="0.3">
      <c r="A22" s="599"/>
      <c r="B22" s="600"/>
      <c r="C22" s="600"/>
      <c r="D22" s="600"/>
      <c r="E22" s="600"/>
      <c r="F22" s="600"/>
      <c r="G22" s="600"/>
      <c r="H22" s="600"/>
    </row>
    <row r="23" spans="1:10" ht="16.5" customHeight="1" thickTop="1" x14ac:dyDescent="0.25">
      <c r="A23" s="601" t="s">
        <v>51</v>
      </c>
      <c r="B23" s="701"/>
      <c r="C23" s="702"/>
      <c r="D23" s="702"/>
      <c r="E23" s="702"/>
      <c r="F23" s="703"/>
      <c r="G23" s="600"/>
      <c r="H23" s="600"/>
    </row>
    <row r="24" spans="1:10" ht="16.5" customHeight="1" x14ac:dyDescent="0.25">
      <c r="A24" s="602" t="s">
        <v>393</v>
      </c>
      <c r="B24" s="704"/>
      <c r="C24" s="705"/>
      <c r="D24" s="705"/>
      <c r="E24" s="705"/>
      <c r="F24" s="706"/>
      <c r="G24" s="600"/>
      <c r="H24" s="600"/>
    </row>
    <row r="25" spans="1:10" ht="16.5" customHeight="1" x14ac:dyDescent="0.25">
      <c r="A25" s="602" t="s">
        <v>53</v>
      </c>
      <c r="B25" s="704"/>
      <c r="C25" s="705"/>
      <c r="D25" s="705"/>
      <c r="E25" s="705"/>
      <c r="F25" s="706"/>
      <c r="G25" s="600"/>
      <c r="H25" s="600"/>
    </row>
    <row r="26" spans="1:10" ht="16.5" customHeight="1" thickBot="1" x14ac:dyDescent="0.3">
      <c r="A26" s="603" t="s">
        <v>394</v>
      </c>
      <c r="B26" s="707"/>
      <c r="C26" s="708"/>
      <c r="D26" s="708"/>
      <c r="E26" s="708"/>
      <c r="F26" s="709"/>
      <c r="G26" s="600"/>
      <c r="H26" s="600"/>
    </row>
    <row r="27" spans="1:10" ht="18" customHeight="1" thickTop="1" x14ac:dyDescent="0.25">
      <c r="A27" s="2"/>
      <c r="B27" s="2"/>
      <c r="C27" s="2"/>
      <c r="D27" s="2"/>
      <c r="E27" s="2"/>
      <c r="F27" s="2"/>
      <c r="G27" s="2"/>
      <c r="H27" s="2"/>
    </row>
    <row r="28" spans="1:10" s="22" customFormat="1" ht="22.5" customHeight="1" x14ac:dyDescent="0.25">
      <c r="A28" s="222" t="s">
        <v>19</v>
      </c>
      <c r="B28" s="223"/>
      <c r="C28" s="224" t="s">
        <v>20</v>
      </c>
      <c r="D28" s="225"/>
      <c r="E28" s="224" t="s">
        <v>21</v>
      </c>
      <c r="F28" s="225">
        <v>2</v>
      </c>
      <c r="G28" s="691" t="s">
        <v>22</v>
      </c>
      <c r="H28" s="691"/>
      <c r="I28"/>
      <c r="J28"/>
    </row>
    <row r="29" spans="1:10" s="22" customFormat="1" ht="5.25" customHeight="1" x14ac:dyDescent="0.25">
      <c r="A29" s="226"/>
      <c r="B29" s="24"/>
      <c r="C29" s="45"/>
      <c r="D29" s="56"/>
      <c r="E29" s="45"/>
      <c r="F29" s="56"/>
      <c r="G29" s="227"/>
      <c r="H29" s="227"/>
      <c r="I29"/>
      <c r="J29"/>
    </row>
    <row r="30" spans="1:10" s="22" customFormat="1" ht="12.75" customHeight="1" x14ac:dyDescent="0.25">
      <c r="A30" s="56" t="s">
        <v>23</v>
      </c>
      <c r="B30" s="24"/>
      <c r="C30" s="27"/>
      <c r="D30" s="56"/>
      <c r="E30" s="713" t="s">
        <v>383</v>
      </c>
      <c r="F30" s="713"/>
      <c r="G30" s="713"/>
      <c r="H30" s="56"/>
      <c r="I30"/>
      <c r="J30"/>
    </row>
    <row r="31" spans="1:10" s="22" customFormat="1" ht="17.25" customHeight="1" x14ac:dyDescent="0.25">
      <c r="A31" s="228"/>
      <c r="B31" s="24"/>
      <c r="C31" s="24"/>
      <c r="D31" s="24"/>
      <c r="E31" s="713"/>
      <c r="F31" s="713"/>
      <c r="G31" s="713"/>
      <c r="H31" s="219"/>
      <c r="I31"/>
      <c r="J31"/>
    </row>
    <row r="32" spans="1:10" s="22" customFormat="1" ht="3.75" customHeight="1" x14ac:dyDescent="0.25">
      <c r="A32" s="228"/>
      <c r="B32" s="24"/>
      <c r="C32" s="24"/>
      <c r="D32" s="24"/>
      <c r="E32" s="499"/>
      <c r="F32" s="499"/>
      <c r="G32" s="499"/>
      <c r="H32" s="505"/>
      <c r="I32"/>
      <c r="J32"/>
    </row>
    <row r="33" spans="1:10" s="22" customFormat="1" ht="27" customHeight="1" x14ac:dyDescent="0.25">
      <c r="A33" s="710" t="s">
        <v>352</v>
      </c>
      <c r="B33" s="710"/>
      <c r="C33" s="710"/>
      <c r="D33" s="519"/>
      <c r="E33" s="27"/>
      <c r="F33" s="27"/>
      <c r="G33" s="27"/>
      <c r="H33" s="27"/>
      <c r="I33"/>
      <c r="J33"/>
    </row>
    <row r="34" spans="1:10" ht="9" customHeight="1" x14ac:dyDescent="0.25">
      <c r="A34" s="6"/>
      <c r="B34" s="6"/>
      <c r="C34" s="6"/>
      <c r="D34" s="6"/>
      <c r="E34" s="6"/>
      <c r="F34" s="6"/>
      <c r="G34" s="6"/>
      <c r="H34" s="6"/>
    </row>
    <row r="35" spans="1:10" s="28" customFormat="1" x14ac:dyDescent="0.25">
      <c r="A35" s="700" t="s">
        <v>384</v>
      </c>
      <c r="B35" s="700"/>
      <c r="C35" s="700"/>
      <c r="D35" s="700"/>
      <c r="E35" s="700"/>
      <c r="F35" s="700"/>
      <c r="G35" s="700"/>
      <c r="H35" s="700"/>
    </row>
    <row r="36" spans="1:10" s="22" customFormat="1" ht="6" customHeight="1" x14ac:dyDescent="0.25">
      <c r="A36" s="29"/>
      <c r="B36" s="26"/>
      <c r="C36" s="26"/>
      <c r="D36" s="26"/>
      <c r="E36" s="26"/>
      <c r="F36" s="26"/>
      <c r="G36" s="26"/>
      <c r="H36" s="26"/>
    </row>
    <row r="37" spans="1:10" ht="30.75" customHeight="1" x14ac:dyDescent="0.25">
      <c r="A37" s="692"/>
      <c r="B37" s="695" t="s">
        <v>24</v>
      </c>
      <c r="C37" s="697" t="s">
        <v>25</v>
      </c>
      <c r="D37" s="698"/>
      <c r="E37" s="520" t="s">
        <v>26</v>
      </c>
      <c r="F37" s="711" t="s">
        <v>360</v>
      </c>
      <c r="G37" s="712"/>
      <c r="H37" s="508"/>
    </row>
    <row r="38" spans="1:10" ht="15.75" customHeight="1" thickBot="1" x14ac:dyDescent="0.3">
      <c r="A38" s="693"/>
      <c r="B38" s="696"/>
      <c r="C38" s="220" t="s">
        <v>359</v>
      </c>
      <c r="D38" s="220" t="s">
        <v>17</v>
      </c>
      <c r="E38" s="221" t="s">
        <v>27</v>
      </c>
      <c r="F38" s="221" t="s">
        <v>18</v>
      </c>
      <c r="G38" s="510" t="s">
        <v>353</v>
      </c>
      <c r="H38" s="509"/>
      <c r="I38" s="1"/>
      <c r="J38" s="1"/>
    </row>
    <row r="39" spans="1:10" ht="15.75" customHeight="1" thickBot="1" x14ac:dyDescent="0.3">
      <c r="A39" s="694"/>
      <c r="B39" s="413"/>
      <c r="C39" s="414" t="str">
        <f>IF(D39="N-1","N-2",D39-1)</f>
        <v>N-2</v>
      </c>
      <c r="D39" s="414" t="str">
        <f>IF(ISBLANK(H31),"N-1",(YEAR(H31)))</f>
        <v>N-1</v>
      </c>
      <c r="E39" s="414" t="str">
        <f>IF($D39="N-1","N",D39+1)</f>
        <v>N</v>
      </c>
      <c r="F39" s="414" t="str">
        <f>IF(ISBLANK(D33),"J",D33)</f>
        <v>J</v>
      </c>
      <c r="G39" s="507" t="str">
        <f>IF(ISBLANK(D33),"J+1",F39+1)</f>
        <v>J+1</v>
      </c>
      <c r="H39" s="509"/>
      <c r="I39" s="1"/>
      <c r="J39" s="1"/>
    </row>
    <row r="40" spans="1:10" x14ac:dyDescent="0.25">
      <c r="A40" s="30" t="s">
        <v>30</v>
      </c>
      <c r="B40" s="31"/>
      <c r="C40" s="32"/>
      <c r="D40" s="32"/>
      <c r="E40" s="32"/>
      <c r="F40" s="32"/>
      <c r="G40" s="32"/>
      <c r="H40" s="506"/>
    </row>
    <row r="41" spans="1:10" x14ac:dyDescent="0.25">
      <c r="A41" s="33" t="s">
        <v>31</v>
      </c>
      <c r="B41" s="34"/>
      <c r="C41" s="415">
        <f>SUBTOTAL(9,C42:C43)</f>
        <v>0</v>
      </c>
      <c r="D41" s="415">
        <f>SUBTOTAL(9,D42:D43)</f>
        <v>0</v>
      </c>
      <c r="E41" s="415">
        <f>SUBTOTAL(9,E42:E43)</f>
        <v>0</v>
      </c>
      <c r="F41" s="415">
        <f>SUBTOTAL(9,F42:F43)</f>
        <v>0</v>
      </c>
      <c r="G41" s="415">
        <f>SUBTOTAL(9,G42:G43)</f>
        <v>0</v>
      </c>
      <c r="H41" s="506"/>
    </row>
    <row r="42" spans="1:10" x14ac:dyDescent="0.25">
      <c r="A42" s="35" t="s">
        <v>32</v>
      </c>
      <c r="B42" s="34"/>
      <c r="C42" s="34"/>
      <c r="D42" s="34"/>
      <c r="E42" s="34"/>
      <c r="F42" s="34"/>
      <c r="G42" s="34"/>
      <c r="H42" s="506"/>
    </row>
    <row r="43" spans="1:10" x14ac:dyDescent="0.25">
      <c r="A43" s="35" t="s">
        <v>33</v>
      </c>
      <c r="B43" s="34"/>
      <c r="C43" s="34"/>
      <c r="D43" s="34"/>
      <c r="E43" s="34"/>
      <c r="F43" s="34"/>
      <c r="G43" s="34"/>
      <c r="H43" s="506"/>
    </row>
    <row r="44" spans="1:10" x14ac:dyDescent="0.25">
      <c r="A44" s="33" t="s">
        <v>34</v>
      </c>
      <c r="B44" s="34"/>
      <c r="C44" s="415">
        <f>SUBTOTAL(9,C45:C46)</f>
        <v>0</v>
      </c>
      <c r="D44" s="415">
        <f>SUBTOTAL(9,D45:D46)</f>
        <v>0</v>
      </c>
      <c r="E44" s="415">
        <f>SUBTOTAL(9,E45:E46)</f>
        <v>0</v>
      </c>
      <c r="F44" s="415">
        <f>SUBTOTAL(9,F45:F46)</f>
        <v>0</v>
      </c>
      <c r="G44" s="415">
        <f>SUBTOTAL(9,G45:G46)</f>
        <v>0</v>
      </c>
      <c r="H44" s="506"/>
    </row>
    <row r="45" spans="1:10" x14ac:dyDescent="0.25">
      <c r="A45" s="35" t="s">
        <v>32</v>
      </c>
      <c r="B45" s="34"/>
      <c r="C45" s="34"/>
      <c r="D45" s="34"/>
      <c r="E45" s="34"/>
      <c r="F45" s="34"/>
      <c r="G45" s="34"/>
      <c r="H45" s="506"/>
    </row>
    <row r="46" spans="1:10" x14ac:dyDescent="0.25">
      <c r="A46" s="35" t="s">
        <v>33</v>
      </c>
      <c r="B46" s="34"/>
      <c r="C46" s="34"/>
      <c r="D46" s="34"/>
      <c r="E46" s="34"/>
      <c r="F46" s="34"/>
      <c r="G46" s="34"/>
      <c r="H46" s="506"/>
    </row>
    <row r="47" spans="1:10" ht="12.75" customHeight="1" x14ac:dyDescent="0.25">
      <c r="A47" s="33" t="s">
        <v>35</v>
      </c>
      <c r="B47" s="34"/>
      <c r="C47" s="415">
        <f>SUBTOTAL(9,C48:C49)</f>
        <v>0</v>
      </c>
      <c r="D47" s="415">
        <f>SUBTOTAL(9,D48:D49)</f>
        <v>0</v>
      </c>
      <c r="E47" s="415">
        <f>SUBTOTAL(9,E48:E49)</f>
        <v>0</v>
      </c>
      <c r="F47" s="415">
        <f>SUBTOTAL(9,F48:F49)</f>
        <v>0</v>
      </c>
      <c r="G47" s="415">
        <f>SUBTOTAL(9,G48:G49)</f>
        <v>0</v>
      </c>
      <c r="H47" s="506"/>
    </row>
    <row r="48" spans="1:10" x14ac:dyDescent="0.25">
      <c r="A48" s="35" t="s">
        <v>32</v>
      </c>
      <c r="B48" s="34"/>
      <c r="C48" s="34"/>
      <c r="D48" s="34"/>
      <c r="E48" s="34"/>
      <c r="F48" s="34"/>
      <c r="G48" s="34"/>
      <c r="H48" s="506"/>
    </row>
    <row r="49" spans="1:8" x14ac:dyDescent="0.25">
      <c r="A49" s="35" t="s">
        <v>33</v>
      </c>
      <c r="B49" s="34"/>
      <c r="C49" s="34"/>
      <c r="D49" s="34"/>
      <c r="E49" s="34"/>
      <c r="F49" s="34"/>
      <c r="G49" s="34"/>
      <c r="H49" s="506"/>
    </row>
    <row r="50" spans="1:8" x14ac:dyDescent="0.25">
      <c r="A50" s="33" t="s">
        <v>36</v>
      </c>
      <c r="B50" s="34"/>
      <c r="C50" s="415">
        <f>SUBTOTAL(9,C51:C52)</f>
        <v>0</v>
      </c>
      <c r="D50" s="415">
        <f>SUBTOTAL(9,D51:D52)</f>
        <v>0</v>
      </c>
      <c r="E50" s="415">
        <f>SUBTOTAL(9,E51:E52)</f>
        <v>0</v>
      </c>
      <c r="F50" s="415">
        <f>SUBTOTAL(9,F51:F52)</f>
        <v>0</v>
      </c>
      <c r="G50" s="415">
        <f>SUBTOTAL(9,G51:G52)</f>
        <v>0</v>
      </c>
      <c r="H50" s="506"/>
    </row>
    <row r="51" spans="1:8" x14ac:dyDescent="0.25">
      <c r="A51" s="35" t="s">
        <v>32</v>
      </c>
      <c r="B51" s="34"/>
      <c r="C51" s="34"/>
      <c r="D51" s="34"/>
      <c r="E51" s="34"/>
      <c r="F51" s="34"/>
      <c r="G51" s="34"/>
      <c r="H51" s="506"/>
    </row>
    <row r="52" spans="1:8" x14ac:dyDescent="0.25">
      <c r="A52" s="35" t="s">
        <v>33</v>
      </c>
      <c r="B52" s="34"/>
      <c r="C52" s="34"/>
      <c r="D52" s="34"/>
      <c r="E52" s="34"/>
      <c r="F52" s="34"/>
      <c r="G52" s="34"/>
      <c r="H52" s="506"/>
    </row>
    <row r="53" spans="1:8" x14ac:dyDescent="0.25">
      <c r="A53" s="36" t="s">
        <v>37</v>
      </c>
      <c r="B53" s="34"/>
      <c r="C53" s="415">
        <f>SUBTOTAL(9,C54:C55)</f>
        <v>0</v>
      </c>
      <c r="D53" s="415">
        <f>SUBTOTAL(9,D54:D55)</f>
        <v>0</v>
      </c>
      <c r="E53" s="415">
        <f>SUBTOTAL(9,E54:E55)</f>
        <v>0</v>
      </c>
      <c r="F53" s="415">
        <f>SUBTOTAL(9,F54:F55)</f>
        <v>0</v>
      </c>
      <c r="G53" s="415">
        <f>SUBTOTAL(9,G54:G55)</f>
        <v>0</v>
      </c>
      <c r="H53" s="506"/>
    </row>
    <row r="54" spans="1:8" x14ac:dyDescent="0.25">
      <c r="A54" s="35" t="s">
        <v>32</v>
      </c>
      <c r="B54" s="34"/>
      <c r="C54" s="34"/>
      <c r="D54" s="34"/>
      <c r="E54" s="34"/>
      <c r="F54" s="34"/>
      <c r="G54" s="34"/>
      <c r="H54" s="506"/>
    </row>
    <row r="55" spans="1:8" x14ac:dyDescent="0.25">
      <c r="A55" s="35" t="s">
        <v>33</v>
      </c>
      <c r="B55" s="34"/>
      <c r="C55" s="34"/>
      <c r="D55" s="34"/>
      <c r="E55" s="34"/>
      <c r="F55" s="34"/>
      <c r="G55" s="34"/>
      <c r="H55" s="506"/>
    </row>
    <row r="56" spans="1:8" x14ac:dyDescent="0.25">
      <c r="A56" s="36" t="s">
        <v>38</v>
      </c>
      <c r="B56" s="34"/>
      <c r="C56" s="415">
        <f>SUBTOTAL(9,C57:C58)</f>
        <v>0</v>
      </c>
      <c r="D56" s="415">
        <f>SUBTOTAL(9,D57:D58)</f>
        <v>0</v>
      </c>
      <c r="E56" s="415">
        <f>SUBTOTAL(9,E57:E58)</f>
        <v>0</v>
      </c>
      <c r="F56" s="415">
        <f>SUBTOTAL(9,F57:F58)</f>
        <v>0</v>
      </c>
      <c r="G56" s="415">
        <f>SUBTOTAL(9,G57:G58)</f>
        <v>0</v>
      </c>
      <c r="H56" s="506"/>
    </row>
    <row r="57" spans="1:8" ht="15.75" customHeight="1" x14ac:dyDescent="0.25">
      <c r="A57" s="35" t="s">
        <v>32</v>
      </c>
      <c r="B57" s="34"/>
      <c r="C57" s="34"/>
      <c r="D57" s="34"/>
      <c r="E57" s="34"/>
      <c r="F57" s="34"/>
      <c r="G57" s="34"/>
      <c r="H57" s="506"/>
    </row>
    <row r="58" spans="1:8" x14ac:dyDescent="0.25">
      <c r="A58" s="35" t="s">
        <v>33</v>
      </c>
      <c r="B58" s="34"/>
      <c r="C58" s="34"/>
      <c r="D58" s="34"/>
      <c r="E58" s="34"/>
      <c r="F58" s="34"/>
      <c r="G58" s="34"/>
      <c r="H58" s="506"/>
    </row>
    <row r="59" spans="1:8" x14ac:dyDescent="0.25">
      <c r="A59" s="36" t="s">
        <v>39</v>
      </c>
      <c r="B59" s="34"/>
      <c r="C59" s="415">
        <f>SUBTOTAL(9,C60:C61)</f>
        <v>0</v>
      </c>
      <c r="D59" s="415">
        <f>SUBTOTAL(9,D60:D61)</f>
        <v>0</v>
      </c>
      <c r="E59" s="415">
        <f>SUBTOTAL(9,E60:E61)</f>
        <v>0</v>
      </c>
      <c r="F59" s="415">
        <f>SUBTOTAL(9,F60:F61)</f>
        <v>0</v>
      </c>
      <c r="G59" s="415">
        <f>SUBTOTAL(9,G60:G61)</f>
        <v>0</v>
      </c>
      <c r="H59" s="506"/>
    </row>
    <row r="60" spans="1:8" ht="9" customHeight="1" x14ac:dyDescent="0.25">
      <c r="A60" s="35" t="s">
        <v>32</v>
      </c>
      <c r="B60" s="34"/>
      <c r="C60" s="34"/>
      <c r="D60" s="34"/>
      <c r="E60" s="34"/>
      <c r="F60" s="34"/>
      <c r="G60" s="34"/>
      <c r="H60" s="506"/>
    </row>
    <row r="61" spans="1:8" x14ac:dyDescent="0.25">
      <c r="A61" s="35" t="s">
        <v>33</v>
      </c>
      <c r="B61" s="34"/>
      <c r="C61" s="34"/>
      <c r="D61" s="34"/>
      <c r="E61" s="34"/>
      <c r="F61" s="34"/>
      <c r="G61" s="34"/>
      <c r="H61" s="506"/>
    </row>
    <row r="62" spans="1:8" x14ac:dyDescent="0.25">
      <c r="A62" s="33" t="s">
        <v>40</v>
      </c>
      <c r="B62" s="34"/>
      <c r="C62" s="415">
        <f>SUBTOTAL(9,C63:C64)</f>
        <v>0</v>
      </c>
      <c r="D62" s="415">
        <f>SUBTOTAL(9,D63:D64)</f>
        <v>0</v>
      </c>
      <c r="E62" s="415">
        <f>SUBTOTAL(9,E63:E64)</f>
        <v>0</v>
      </c>
      <c r="F62" s="415">
        <f>SUBTOTAL(9,F63:F64)</f>
        <v>0</v>
      </c>
      <c r="G62" s="415">
        <f>SUBTOTAL(9,G63:G64)</f>
        <v>0</v>
      </c>
      <c r="H62" s="506"/>
    </row>
    <row r="63" spans="1:8" x14ac:dyDescent="0.25">
      <c r="A63" s="35" t="s">
        <v>32</v>
      </c>
      <c r="B63" s="34"/>
      <c r="C63" s="34"/>
      <c r="D63" s="34"/>
      <c r="E63" s="34"/>
      <c r="F63" s="34"/>
      <c r="G63" s="34"/>
      <c r="H63" s="506"/>
    </row>
    <row r="64" spans="1:8" x14ac:dyDescent="0.25">
      <c r="A64" s="35" t="s">
        <v>33</v>
      </c>
      <c r="B64" s="34"/>
      <c r="C64" s="34"/>
      <c r="D64" s="34"/>
      <c r="E64" s="34"/>
      <c r="F64" s="34"/>
      <c r="G64" s="34"/>
      <c r="H64" s="506"/>
    </row>
    <row r="65" spans="1:8" ht="15.75" customHeight="1" x14ac:dyDescent="0.25">
      <c r="A65" s="718" t="s">
        <v>41</v>
      </c>
      <c r="B65" s="719"/>
      <c r="C65" s="719"/>
      <c r="D65" s="719"/>
      <c r="E65" s="719"/>
      <c r="F65" s="719"/>
      <c r="G65" s="719"/>
      <c r="H65" s="720"/>
    </row>
    <row r="66" spans="1:8" x14ac:dyDescent="0.25">
      <c r="A66" s="516" t="s">
        <v>42</v>
      </c>
      <c r="B66" s="416"/>
      <c r="C66" s="416">
        <f>SUBTOTAL(9,C41:C64)</f>
        <v>0</v>
      </c>
      <c r="D66" s="416">
        <f t="shared" ref="D66:G66" si="0">SUBTOTAL(9,D41:D64)</f>
        <v>0</v>
      </c>
      <c r="E66" s="416">
        <f t="shared" si="0"/>
        <v>0</v>
      </c>
      <c r="F66" s="416">
        <f t="shared" si="0"/>
        <v>0</v>
      </c>
      <c r="G66" s="416">
        <f t="shared" si="0"/>
        <v>0</v>
      </c>
      <c r="H66" s="506"/>
    </row>
    <row r="67" spans="1:8" x14ac:dyDescent="0.25">
      <c r="A67" s="517" t="s">
        <v>43</v>
      </c>
      <c r="B67" s="518"/>
      <c r="C67" s="518"/>
      <c r="D67" s="518"/>
      <c r="E67" s="518"/>
      <c r="F67" s="518"/>
      <c r="G67" s="518"/>
      <c r="H67" s="506"/>
    </row>
    <row r="68" spans="1:8" ht="15.75" thickBot="1" x14ac:dyDescent="0.3">
      <c r="A68" s="37"/>
      <c r="B68" s="515"/>
      <c r="C68" s="515"/>
      <c r="D68" s="515"/>
      <c r="E68" s="515"/>
      <c r="F68" s="515"/>
      <c r="G68" s="515"/>
      <c r="H68" s="506"/>
    </row>
    <row r="69" spans="1:8" x14ac:dyDescent="0.25">
      <c r="A69" s="38" t="s">
        <v>44</v>
      </c>
      <c r="B69" s="39"/>
      <c r="C69" s="32"/>
      <c r="D69" s="32"/>
      <c r="E69" s="32"/>
      <c r="F69" s="32"/>
      <c r="G69" s="32"/>
      <c r="H69" s="506"/>
    </row>
    <row r="70" spans="1:8" ht="23.25" x14ac:dyDescent="0.25">
      <c r="A70" s="521" t="s">
        <v>45</v>
      </c>
      <c r="B70" s="513" t="s">
        <v>46</v>
      </c>
      <c r="C70" s="417">
        <f>SUM(C71:C74)</f>
        <v>0</v>
      </c>
      <c r="D70" s="417">
        <f t="shared" ref="D70:G70" si="1">SUM(D71:D74)</f>
        <v>0</v>
      </c>
      <c r="E70" s="417">
        <f t="shared" si="1"/>
        <v>0</v>
      </c>
      <c r="F70" s="417">
        <f t="shared" si="1"/>
        <v>0</v>
      </c>
      <c r="G70" s="513">
        <f t="shared" si="1"/>
        <v>0</v>
      </c>
      <c r="H70" s="511"/>
    </row>
    <row r="71" spans="1:8" ht="22.5" x14ac:dyDescent="0.25">
      <c r="A71" s="40" t="s">
        <v>348</v>
      </c>
      <c r="B71" s="34"/>
      <c r="C71" s="34">
        <f>0</f>
        <v>0</v>
      </c>
      <c r="D71" s="34">
        <v>0</v>
      </c>
      <c r="E71" s="34">
        <v>0</v>
      </c>
      <c r="F71" s="34">
        <v>0</v>
      </c>
      <c r="G71" s="34">
        <v>0</v>
      </c>
      <c r="H71" s="506"/>
    </row>
    <row r="72" spans="1:8" ht="33.75" x14ac:dyDescent="0.25">
      <c r="A72" s="41" t="s">
        <v>347</v>
      </c>
      <c r="B72" s="34"/>
      <c r="C72" s="34">
        <v>0</v>
      </c>
      <c r="D72" s="34">
        <v>0</v>
      </c>
      <c r="E72" s="34">
        <v>0</v>
      </c>
      <c r="F72" s="34">
        <v>0</v>
      </c>
      <c r="G72" s="34">
        <v>0</v>
      </c>
      <c r="H72" s="506"/>
    </row>
    <row r="73" spans="1:8" ht="33.75" x14ac:dyDescent="0.25">
      <c r="A73" s="41" t="s">
        <v>47</v>
      </c>
      <c r="B73" s="34"/>
      <c r="C73" s="34">
        <v>0</v>
      </c>
      <c r="D73" s="34">
        <v>0</v>
      </c>
      <c r="E73" s="34">
        <v>0</v>
      </c>
      <c r="F73" s="34">
        <v>0</v>
      </c>
      <c r="G73" s="34">
        <v>0</v>
      </c>
      <c r="H73" s="506"/>
    </row>
    <row r="74" spans="1:8" ht="22.5" x14ac:dyDescent="0.25">
      <c r="A74" s="42" t="s">
        <v>48</v>
      </c>
      <c r="B74" s="34"/>
      <c r="C74" s="34">
        <v>0</v>
      </c>
      <c r="D74" s="34">
        <v>0</v>
      </c>
      <c r="E74" s="34">
        <v>0</v>
      </c>
      <c r="F74" s="34">
        <v>0</v>
      </c>
      <c r="G74" s="34">
        <v>0</v>
      </c>
      <c r="H74" s="506"/>
    </row>
    <row r="75" spans="1:8" x14ac:dyDescent="0.25">
      <c r="A75" s="43" t="s">
        <v>49</v>
      </c>
      <c r="B75" s="44"/>
      <c r="C75" s="44" t="str">
        <f>IF(SUM(C71:C74)=C66,"ok","ERREUR")</f>
        <v>ok</v>
      </c>
      <c r="D75" s="44" t="str">
        <f t="shared" ref="D75:G75" si="2">IF(SUM(D71:D74)=D66,"ok","ERREUR")</f>
        <v>ok</v>
      </c>
      <c r="E75" s="44" t="str">
        <f t="shared" si="2"/>
        <v>ok</v>
      </c>
      <c r="F75" s="44" t="str">
        <f t="shared" si="2"/>
        <v>ok</v>
      </c>
      <c r="G75" s="514" t="str">
        <f t="shared" si="2"/>
        <v>ok</v>
      </c>
      <c r="H75" s="512"/>
    </row>
    <row r="76" spans="1:8" x14ac:dyDescent="0.25">
      <c r="A76" s="717"/>
      <c r="B76" s="717"/>
      <c r="C76" s="717"/>
      <c r="D76" s="717"/>
      <c r="E76" s="717"/>
      <c r="F76" s="717"/>
      <c r="G76" s="717"/>
      <c r="H76" s="717"/>
    </row>
    <row r="77" spans="1:8" ht="6" customHeight="1" x14ac:dyDescent="0.25">
      <c r="A77" s="2"/>
      <c r="B77" s="2"/>
      <c r="C77" s="2"/>
      <c r="D77" s="2"/>
      <c r="E77" s="2"/>
      <c r="F77" s="2"/>
      <c r="G77" s="2"/>
      <c r="H77" s="2"/>
    </row>
    <row r="78" spans="1:8" ht="21.75" customHeight="1" x14ac:dyDescent="0.25">
      <c r="A78" s="699" t="s">
        <v>385</v>
      </c>
      <c r="B78" s="699"/>
      <c r="C78" s="699"/>
      <c r="D78" s="699"/>
      <c r="E78" s="699"/>
      <c r="F78" s="699"/>
      <c r="G78" s="699"/>
      <c r="H78" s="699"/>
    </row>
    <row r="79" spans="1:8" ht="9.75" customHeight="1" x14ac:dyDescent="0.25">
      <c r="A79" s="496"/>
      <c r="B79" s="496"/>
      <c r="C79" s="496"/>
      <c r="D79" s="496"/>
      <c r="E79" s="496"/>
      <c r="F79" s="496"/>
      <c r="G79" s="496"/>
      <c r="H79" s="496"/>
    </row>
    <row r="80" spans="1:8" ht="15" customHeight="1" x14ac:dyDescent="0.25">
      <c r="A80" s="46"/>
      <c r="B80" s="47"/>
      <c r="C80" s="48"/>
      <c r="D80" s="48"/>
      <c r="E80" s="727" t="s">
        <v>61</v>
      </c>
      <c r="F80" s="728"/>
      <c r="G80" s="728"/>
      <c r="H80" s="729"/>
    </row>
    <row r="81" spans="1:8" ht="27" thickBot="1" x14ac:dyDescent="0.3">
      <c r="A81" s="735" t="s">
        <v>62</v>
      </c>
      <c r="B81" s="736"/>
      <c r="C81" s="497" t="s">
        <v>63</v>
      </c>
      <c r="D81" s="497" t="s">
        <v>64</v>
      </c>
      <c r="E81" s="490" t="s">
        <v>331</v>
      </c>
      <c r="F81" s="490" t="s">
        <v>331</v>
      </c>
      <c r="G81" s="490" t="s">
        <v>331</v>
      </c>
      <c r="H81" s="498" t="s">
        <v>42</v>
      </c>
    </row>
    <row r="82" spans="1:8" ht="15.75" thickTop="1" x14ac:dyDescent="0.25">
      <c r="A82" s="721"/>
      <c r="B82" s="722"/>
      <c r="C82" s="737"/>
      <c r="D82" s="500" t="s">
        <v>65</v>
      </c>
      <c r="E82" s="501"/>
      <c r="F82" s="501"/>
      <c r="G82" s="501"/>
      <c r="H82" s="502"/>
    </row>
    <row r="83" spans="1:8" x14ac:dyDescent="0.25">
      <c r="A83" s="732"/>
      <c r="B83" s="733"/>
      <c r="C83" s="734"/>
      <c r="D83" s="492" t="s">
        <v>17</v>
      </c>
      <c r="E83" s="491"/>
      <c r="F83" s="491"/>
      <c r="G83" s="491"/>
      <c r="H83" s="493"/>
    </row>
    <row r="84" spans="1:8" x14ac:dyDescent="0.25">
      <c r="A84" s="730"/>
      <c r="B84" s="731"/>
      <c r="C84" s="725"/>
      <c r="D84" s="492" t="s">
        <v>65</v>
      </c>
      <c r="E84" s="491"/>
      <c r="F84" s="491"/>
      <c r="G84" s="491"/>
      <c r="H84" s="493"/>
    </row>
    <row r="85" spans="1:8" x14ac:dyDescent="0.25">
      <c r="A85" s="732"/>
      <c r="B85" s="733"/>
      <c r="C85" s="734"/>
      <c r="D85" s="492" t="s">
        <v>17</v>
      </c>
      <c r="E85" s="491"/>
      <c r="F85" s="491"/>
      <c r="G85" s="491"/>
      <c r="H85" s="493"/>
    </row>
    <row r="86" spans="1:8" x14ac:dyDescent="0.25">
      <c r="A86" s="730"/>
      <c r="B86" s="731"/>
      <c r="C86" s="725"/>
      <c r="D86" s="492" t="s">
        <v>65</v>
      </c>
      <c r="E86" s="491"/>
      <c r="F86" s="491"/>
      <c r="G86" s="491"/>
      <c r="H86" s="493"/>
    </row>
    <row r="87" spans="1:8" x14ac:dyDescent="0.25">
      <c r="A87" s="732"/>
      <c r="B87" s="733"/>
      <c r="C87" s="734"/>
      <c r="D87" s="492" t="s">
        <v>17</v>
      </c>
      <c r="E87" s="491"/>
      <c r="F87" s="491"/>
      <c r="G87" s="491"/>
      <c r="H87" s="493"/>
    </row>
    <row r="88" spans="1:8" x14ac:dyDescent="0.25">
      <c r="A88" s="730"/>
      <c r="B88" s="731"/>
      <c r="C88" s="725"/>
      <c r="D88" s="492" t="s">
        <v>65</v>
      </c>
      <c r="E88" s="491"/>
      <c r="F88" s="491"/>
      <c r="G88" s="491"/>
      <c r="H88" s="493"/>
    </row>
    <row r="89" spans="1:8" x14ac:dyDescent="0.25">
      <c r="A89" s="732"/>
      <c r="B89" s="733"/>
      <c r="C89" s="734"/>
      <c r="D89" s="492" t="s">
        <v>17</v>
      </c>
      <c r="E89" s="491"/>
      <c r="F89" s="491"/>
      <c r="G89" s="491"/>
      <c r="H89" s="493"/>
    </row>
    <row r="90" spans="1:8" x14ac:dyDescent="0.25">
      <c r="A90" s="721"/>
      <c r="B90" s="722"/>
      <c r="C90" s="725"/>
      <c r="D90" s="500" t="s">
        <v>65</v>
      </c>
      <c r="E90" s="501"/>
      <c r="F90" s="501"/>
      <c r="G90" s="501"/>
      <c r="H90" s="502"/>
    </row>
    <row r="91" spans="1:8" ht="15.75" thickBot="1" x14ac:dyDescent="0.3">
      <c r="A91" s="723"/>
      <c r="B91" s="724"/>
      <c r="C91" s="726"/>
      <c r="D91" s="494" t="s">
        <v>17</v>
      </c>
      <c r="E91" s="490"/>
      <c r="F91" s="490"/>
      <c r="G91" s="490"/>
      <c r="H91" s="495"/>
    </row>
    <row r="92" spans="1:8" ht="15.75" thickTop="1" x14ac:dyDescent="0.25"/>
  </sheetData>
  <mergeCells count="41">
    <mergeCell ref="A76:H76"/>
    <mergeCell ref="A65:H65"/>
    <mergeCell ref="A90:B91"/>
    <mergeCell ref="C90:C91"/>
    <mergeCell ref="E80:H80"/>
    <mergeCell ref="A84:B85"/>
    <mergeCell ref="C84:C85"/>
    <mergeCell ref="A86:B87"/>
    <mergeCell ref="C86:C87"/>
    <mergeCell ref="A88:B89"/>
    <mergeCell ref="C88:C89"/>
    <mergeCell ref="A81:B81"/>
    <mergeCell ref="A82:B83"/>
    <mergeCell ref="C82:C83"/>
    <mergeCell ref="A78:H78"/>
    <mergeCell ref="B19:F19"/>
    <mergeCell ref="A7:H7"/>
    <mergeCell ref="G28:H28"/>
    <mergeCell ref="A37:A39"/>
    <mergeCell ref="B37:B38"/>
    <mergeCell ref="C37:D37"/>
    <mergeCell ref="A21:H21"/>
    <mergeCell ref="A35:H35"/>
    <mergeCell ref="B23:F23"/>
    <mergeCell ref="B24:F24"/>
    <mergeCell ref="B25:F25"/>
    <mergeCell ref="B26:F26"/>
    <mergeCell ref="A33:C33"/>
    <mergeCell ref="F37:G37"/>
    <mergeCell ref="E30:G31"/>
    <mergeCell ref="B14:F14"/>
    <mergeCell ref="B15:F15"/>
    <mergeCell ref="B16:F16"/>
    <mergeCell ref="B17:F17"/>
    <mergeCell ref="B18:F18"/>
    <mergeCell ref="A6:H6"/>
    <mergeCell ref="B10:F10"/>
    <mergeCell ref="B11:F11"/>
    <mergeCell ref="B12:F12"/>
    <mergeCell ref="B13:F13"/>
    <mergeCell ref="A8:H8"/>
  </mergeCells>
  <pageMargins left="0.23622047244094491" right="0.23622047244094491" top="1.1145833333333333" bottom="0.74803149606299213" header="0.31496062992125984" footer="0.31496062992125984"/>
  <pageSetup paperSize="9" orientation="portrait" r:id="rId1"/>
  <headerFooter>
    <oddHeader>&amp;L&amp;G&amp;C&amp;"Arial,Gras"&amp;18&amp;K00B050       &amp;A&amp;R&amp;G</oddHeader>
    <oddFooter>&amp;C&amp;A&amp;R&amp;P/&amp;N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Option Button 7">
              <controlPr defaultSize="0" autoFill="0" autoLine="0" autoPict="0">
                <anchor moveWithCells="1" sizeWithCells="1">
                  <from>
                    <xdr:col>2</xdr:col>
                    <xdr:colOff>657225</xdr:colOff>
                    <xdr:row>26</xdr:row>
                    <xdr:rowOff>190500</xdr:rowOff>
                  </from>
                  <to>
                    <xdr:col>3</xdr:col>
                    <xdr:colOff>276225</xdr:colOff>
                    <xdr:row>29</xdr:row>
                    <xdr:rowOff>104775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sizeWithCells="1">
                  <from>
                    <xdr:col>5</xdr:col>
                    <xdr:colOff>133350</xdr:colOff>
                    <xdr:row>26</xdr:row>
                    <xdr:rowOff>219075</xdr:rowOff>
                  </from>
                  <to>
                    <xdr:col>5</xdr:col>
                    <xdr:colOff>476250</xdr:colOff>
                    <xdr:row>29</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M10" sqref="M10"/>
    </sheetView>
  </sheetViews>
  <sheetFormatPr baseColWidth="10" defaultRowHeight="15" x14ac:dyDescent="0.25"/>
  <cols>
    <col min="5" max="5" width="18.42578125" bestFit="1" customWidth="1"/>
    <col min="6" max="6" width="13.5703125" bestFit="1" customWidth="1"/>
  </cols>
  <sheetData>
    <row r="1" spans="1:15" s="218" customFormat="1" ht="15" customHeight="1" x14ac:dyDescent="0.25">
      <c r="A1" s="422"/>
      <c r="B1" s="422"/>
      <c r="C1" s="422"/>
      <c r="D1" s="422"/>
      <c r="E1" s="422"/>
      <c r="F1" s="422"/>
      <c r="G1" s="422"/>
      <c r="H1" s="422"/>
      <c r="I1" s="422"/>
      <c r="J1" s="422"/>
      <c r="K1" s="422"/>
      <c r="L1" s="422"/>
      <c r="M1" s="422"/>
      <c r="N1" s="422"/>
      <c r="O1" s="422"/>
    </row>
    <row r="2" spans="1:15" s="218" customFormat="1" ht="15" customHeight="1" x14ac:dyDescent="0.25">
      <c r="A2" s="422"/>
      <c r="B2" s="422"/>
      <c r="C2" s="422"/>
      <c r="D2" s="422"/>
      <c r="E2" s="422"/>
      <c r="F2" s="422"/>
      <c r="G2" s="422"/>
      <c r="H2" s="422"/>
      <c r="I2" s="422"/>
      <c r="J2" s="422"/>
      <c r="K2" s="422"/>
      <c r="L2" s="422"/>
      <c r="M2" s="422"/>
      <c r="N2" s="422"/>
      <c r="O2" s="422"/>
    </row>
    <row r="3" spans="1:15" s="218" customFormat="1" ht="15" customHeight="1" x14ac:dyDescent="0.25">
      <c r="A3" s="422"/>
      <c r="B3" s="422"/>
      <c r="C3" s="422"/>
      <c r="D3" s="422"/>
      <c r="E3" s="422"/>
      <c r="F3" s="422"/>
      <c r="G3" s="422"/>
      <c r="H3" s="422"/>
      <c r="I3" s="422"/>
      <c r="J3" s="422"/>
      <c r="K3" s="422"/>
      <c r="L3" s="422"/>
      <c r="M3" s="422"/>
      <c r="N3" s="422"/>
      <c r="O3" s="422"/>
    </row>
    <row r="4" spans="1:15" s="218" customFormat="1" ht="15.75" customHeight="1" x14ac:dyDescent="0.25">
      <c r="A4" s="422"/>
      <c r="B4" s="422"/>
      <c r="C4" s="422"/>
      <c r="D4" s="422"/>
      <c r="E4" s="422"/>
      <c r="F4" s="422"/>
      <c r="G4" s="422"/>
      <c r="H4" s="422"/>
      <c r="I4" s="422"/>
      <c r="J4" s="422"/>
      <c r="K4" s="422"/>
      <c r="L4" s="422"/>
      <c r="M4" s="422"/>
      <c r="N4" s="422"/>
      <c r="O4" s="422"/>
    </row>
    <row r="5" spans="1:15" ht="15.75" x14ac:dyDescent="0.25">
      <c r="A5" s="674" t="s">
        <v>311</v>
      </c>
      <c r="B5" s="674"/>
      <c r="C5" s="674"/>
      <c r="D5" s="674"/>
      <c r="E5" s="674"/>
      <c r="F5" s="674"/>
      <c r="G5" s="674"/>
      <c r="H5" s="674"/>
      <c r="I5" s="674"/>
      <c r="J5" s="674"/>
      <c r="K5" s="674"/>
    </row>
    <row r="6" spans="1:15" x14ac:dyDescent="0.25">
      <c r="A6" s="2"/>
      <c r="B6" s="2"/>
      <c r="C6" s="2"/>
      <c r="D6" s="2"/>
      <c r="E6" s="2"/>
      <c r="F6" s="2"/>
      <c r="G6" s="2"/>
      <c r="H6" s="2"/>
      <c r="I6" s="2"/>
      <c r="J6" s="2"/>
      <c r="K6" s="2"/>
    </row>
    <row r="7" spans="1:15" ht="66.75" customHeight="1" x14ac:dyDescent="0.25">
      <c r="A7" s="689" t="s">
        <v>354</v>
      </c>
      <c r="B7" s="738"/>
      <c r="C7" s="738"/>
      <c r="D7" s="738"/>
      <c r="E7" s="738"/>
      <c r="F7" s="738"/>
      <c r="G7" s="738"/>
      <c r="H7" s="738"/>
      <c r="I7" s="738"/>
      <c r="J7" s="738"/>
      <c r="K7" s="739"/>
    </row>
    <row r="8" spans="1:15" x14ac:dyDescent="0.25">
      <c r="A8" s="686" t="s">
        <v>356</v>
      </c>
      <c r="B8" s="686"/>
      <c r="C8" s="686"/>
      <c r="D8" s="686"/>
      <c r="E8" s="686"/>
      <c r="F8" s="686"/>
      <c r="G8" s="686"/>
      <c r="H8" s="686"/>
      <c r="I8" s="686"/>
      <c r="J8" s="686"/>
      <c r="K8" s="686"/>
    </row>
    <row r="9" spans="1:15" ht="7.5" customHeight="1" x14ac:dyDescent="0.25">
      <c r="A9" s="610"/>
      <c r="B9" s="611"/>
      <c r="C9" s="611"/>
      <c r="D9" s="611"/>
      <c r="E9" s="611"/>
      <c r="F9" s="611"/>
      <c r="G9" s="611"/>
      <c r="H9" s="611"/>
      <c r="I9" s="2"/>
      <c r="J9" s="2"/>
      <c r="K9" s="2"/>
    </row>
    <row r="10" spans="1:15" ht="39" x14ac:dyDescent="0.25">
      <c r="A10" s="606" t="s">
        <v>222</v>
      </c>
      <c r="B10" s="607" t="s">
        <v>355</v>
      </c>
      <c r="C10" s="608" t="s">
        <v>301</v>
      </c>
      <c r="D10" s="609" t="s">
        <v>302</v>
      </c>
      <c r="E10" s="609" t="s">
        <v>396</v>
      </c>
      <c r="F10" s="609" t="s">
        <v>303</v>
      </c>
      <c r="G10" s="609" t="s">
        <v>304</v>
      </c>
      <c r="H10" s="609" t="s">
        <v>24</v>
      </c>
      <c r="I10" s="609" t="s">
        <v>305</v>
      </c>
      <c r="J10" s="609" t="s">
        <v>306</v>
      </c>
      <c r="K10" s="609" t="s">
        <v>307</v>
      </c>
    </row>
    <row r="11" spans="1:15" x14ac:dyDescent="0.25">
      <c r="A11" s="446"/>
      <c r="B11" s="447"/>
      <c r="C11" s="448"/>
      <c r="D11" s="445"/>
      <c r="E11" s="445"/>
      <c r="F11" s="445"/>
      <c r="G11" s="449"/>
      <c r="H11" s="449"/>
      <c r="I11" s="449"/>
      <c r="J11" s="449"/>
      <c r="K11" s="449"/>
    </row>
    <row r="12" spans="1:15" x14ac:dyDescent="0.25">
      <c r="A12" s="446"/>
      <c r="B12" s="448"/>
      <c r="C12" s="448"/>
      <c r="D12" s="450"/>
      <c r="E12" s="450"/>
      <c r="F12" s="450"/>
      <c r="G12" s="449"/>
      <c r="H12" s="449"/>
      <c r="I12" s="449"/>
      <c r="J12" s="449"/>
      <c r="K12" s="449"/>
    </row>
    <row r="13" spans="1:15" x14ac:dyDescent="0.25">
      <c r="A13" s="446"/>
      <c r="B13" s="448"/>
      <c r="C13" s="448"/>
      <c r="D13" s="451"/>
      <c r="E13" s="451"/>
      <c r="F13" s="451"/>
      <c r="G13" s="449"/>
      <c r="H13" s="449"/>
      <c r="I13" s="449"/>
      <c r="J13" s="449"/>
      <c r="K13" s="449"/>
    </row>
    <row r="14" spans="1:15" x14ac:dyDescent="0.25">
      <c r="A14" s="446"/>
      <c r="B14" s="448"/>
      <c r="C14" s="448"/>
      <c r="D14" s="449"/>
      <c r="E14" s="449"/>
      <c r="F14" s="449"/>
      <c r="G14" s="449"/>
      <c r="H14" s="449"/>
      <c r="I14" s="449"/>
      <c r="J14" s="449"/>
      <c r="K14" s="449"/>
    </row>
    <row r="15" spans="1:15" x14ac:dyDescent="0.25">
      <c r="A15" s="446"/>
      <c r="B15" s="448"/>
      <c r="C15" s="448"/>
      <c r="D15" s="449"/>
      <c r="E15" s="449"/>
      <c r="F15" s="449"/>
      <c r="G15" s="449"/>
      <c r="H15" s="449"/>
      <c r="I15" s="449"/>
      <c r="J15" s="449"/>
      <c r="K15" s="449"/>
    </row>
    <row r="16" spans="1:15" x14ac:dyDescent="0.25">
      <c r="A16" s="446"/>
      <c r="B16" s="448"/>
      <c r="C16" s="448"/>
      <c r="D16" s="449"/>
      <c r="E16" s="449"/>
      <c r="F16" s="449"/>
      <c r="G16" s="449"/>
      <c r="H16" s="449"/>
      <c r="I16" s="449"/>
      <c r="J16" s="449"/>
      <c r="K16" s="449"/>
    </row>
    <row r="17" spans="1:11" x14ac:dyDescent="0.25">
      <c r="A17" s="446"/>
      <c r="B17" s="448"/>
      <c r="C17" s="448"/>
      <c r="D17" s="449"/>
      <c r="E17" s="449"/>
      <c r="F17" s="449"/>
      <c r="G17" s="449"/>
      <c r="H17" s="449"/>
      <c r="I17" s="449"/>
      <c r="J17" s="449"/>
      <c r="K17" s="449"/>
    </row>
    <row r="18" spans="1:11" x14ac:dyDescent="0.25">
      <c r="A18" s="446"/>
      <c r="B18" s="448"/>
      <c r="C18" s="448"/>
      <c r="D18" s="449"/>
      <c r="E18" s="449"/>
      <c r="F18" s="449"/>
      <c r="G18" s="449"/>
      <c r="H18" s="449"/>
      <c r="I18" s="449"/>
      <c r="J18" s="449"/>
      <c r="K18" s="449"/>
    </row>
    <row r="19" spans="1:11" x14ac:dyDescent="0.25">
      <c r="A19" s="446"/>
      <c r="B19" s="448"/>
      <c r="C19" s="448"/>
      <c r="D19" s="449"/>
      <c r="E19" s="449"/>
      <c r="F19" s="449"/>
      <c r="G19" s="449"/>
      <c r="H19" s="449"/>
      <c r="I19" s="449"/>
      <c r="J19" s="449"/>
      <c r="K19" s="449"/>
    </row>
    <row r="20" spans="1:11" x14ac:dyDescent="0.25">
      <c r="A20" s="446"/>
      <c r="B20" s="448"/>
      <c r="C20" s="448"/>
      <c r="D20" s="449"/>
      <c r="E20" s="449"/>
      <c r="F20" s="449"/>
      <c r="G20" s="449"/>
      <c r="H20" s="449"/>
      <c r="I20" s="449"/>
      <c r="J20" s="449"/>
      <c r="K20" s="449"/>
    </row>
    <row r="21" spans="1:11" x14ac:dyDescent="0.25">
      <c r="A21" s="446"/>
      <c r="B21" s="448"/>
      <c r="C21" s="448"/>
      <c r="D21" s="449"/>
      <c r="E21" s="449"/>
      <c r="F21" s="449"/>
      <c r="G21" s="449"/>
      <c r="H21" s="449"/>
      <c r="I21" s="449"/>
      <c r="J21" s="449"/>
      <c r="K21" s="449"/>
    </row>
    <row r="22" spans="1:11" x14ac:dyDescent="0.25">
      <c r="A22" s="446"/>
      <c r="B22" s="448"/>
      <c r="C22" s="448"/>
      <c r="D22" s="449"/>
      <c r="E22" s="449"/>
      <c r="F22" s="449"/>
      <c r="G22" s="449"/>
      <c r="H22" s="449"/>
      <c r="I22" s="449"/>
      <c r="J22" s="449"/>
      <c r="K22" s="449"/>
    </row>
    <row r="23" spans="1:11" x14ac:dyDescent="0.25">
      <c r="A23" s="446"/>
      <c r="B23" s="448"/>
      <c r="C23" s="448"/>
      <c r="D23" s="449"/>
      <c r="E23" s="449"/>
      <c r="F23" s="449"/>
      <c r="G23" s="449"/>
      <c r="H23" s="449"/>
      <c r="I23" s="449"/>
      <c r="J23" s="449"/>
      <c r="K23" s="449"/>
    </row>
    <row r="24" spans="1:11" x14ac:dyDescent="0.25">
      <c r="A24" s="446"/>
      <c r="B24" s="448"/>
      <c r="C24" s="448"/>
      <c r="D24" s="449"/>
      <c r="E24" s="449"/>
      <c r="F24" s="449"/>
      <c r="G24" s="449"/>
      <c r="H24" s="449"/>
      <c r="I24" s="449"/>
      <c r="J24" s="449"/>
      <c r="K24" s="449"/>
    </row>
    <row r="25" spans="1:11" x14ac:dyDescent="0.25">
      <c r="A25" s="446"/>
      <c r="B25" s="448"/>
      <c r="C25" s="448"/>
      <c r="D25" s="449"/>
      <c r="E25" s="449"/>
      <c r="F25" s="449"/>
      <c r="G25" s="449"/>
      <c r="H25" s="449"/>
      <c r="I25" s="449"/>
      <c r="J25" s="449"/>
      <c r="K25" s="449"/>
    </row>
    <row r="26" spans="1:11" x14ac:dyDescent="0.25">
      <c r="A26" s="446"/>
      <c r="B26" s="448"/>
      <c r="C26" s="448"/>
      <c r="D26" s="449"/>
      <c r="E26" s="449"/>
      <c r="F26" s="449"/>
      <c r="G26" s="449"/>
      <c r="H26" s="449"/>
      <c r="I26" s="449"/>
      <c r="J26" s="449"/>
      <c r="K26" s="449"/>
    </row>
  </sheetData>
  <mergeCells count="4">
    <mergeCell ref="A5:K5"/>
    <mergeCell ref="A7:K7"/>
    <mergeCell ref="A8:H8"/>
    <mergeCell ref="I8:K8"/>
  </mergeCells>
  <dataValidations count="2">
    <dataValidation type="list" allowBlank="1" showInputMessage="1" showErrorMessage="1" sqref="D11:D26">
      <formula1>Filières</formula1>
    </dataValidation>
    <dataValidation type="decimal" allowBlank="1" showErrorMessage="1" sqref="E13:F13">
      <formula1>0</formula1>
      <formula2>100000</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76"/>
  <sheetViews>
    <sheetView topLeftCell="B25" zoomScale="85" zoomScaleNormal="85" workbookViewId="0">
      <selection activeCell="B5" sqref="B5:M5"/>
    </sheetView>
  </sheetViews>
  <sheetFormatPr baseColWidth="10" defaultColWidth="0" defaultRowHeight="15" customHeight="1" zeroHeight="1" x14ac:dyDescent="0.25"/>
  <cols>
    <col min="1" max="1" width="0.85546875" hidden="1" customWidth="1"/>
    <col min="2" max="2" width="11.42578125" customWidth="1"/>
    <col min="3" max="3" width="54.5703125" customWidth="1"/>
    <col min="4" max="4" width="18.85546875" bestFit="1" customWidth="1"/>
    <col min="5" max="5" width="13.140625" customWidth="1"/>
    <col min="6" max="6" width="18" customWidth="1"/>
    <col min="7" max="8" width="15.140625" customWidth="1"/>
    <col min="9" max="13" width="11.42578125" customWidth="1"/>
    <col min="14" max="14" width="70.28515625" hidden="1" customWidth="1"/>
    <col min="15" max="16" width="0" hidden="1" customWidth="1"/>
    <col min="17" max="16383" width="11.42578125" hidden="1"/>
    <col min="16384" max="16384" width="4.42578125" hidden="1" customWidth="1"/>
  </cols>
  <sheetData>
    <row r="1" spans="1:14" s="51" customFormat="1" ht="9.75" customHeight="1" x14ac:dyDescent="0.25">
      <c r="A1" s="49"/>
      <c r="B1" s="50"/>
    </row>
    <row r="2" spans="1:14" s="51" customFormat="1" ht="23.25" customHeight="1" x14ac:dyDescent="0.25">
      <c r="A2" s="49"/>
      <c r="B2" s="45"/>
      <c r="D2" s="760"/>
      <c r="E2" s="760"/>
      <c r="F2" s="760"/>
      <c r="G2" s="760"/>
      <c r="H2" s="760"/>
      <c r="I2" s="52"/>
      <c r="J2" s="53"/>
      <c r="K2" s="53"/>
      <c r="L2" s="53"/>
      <c r="M2" s="53"/>
    </row>
    <row r="3" spans="1:14" s="51" customFormat="1" ht="28.5" customHeight="1" x14ac:dyDescent="0.25">
      <c r="A3" s="49"/>
      <c r="B3" s="45"/>
      <c r="D3" s="760"/>
      <c r="E3" s="760"/>
      <c r="F3" s="760"/>
      <c r="G3" s="760"/>
      <c r="H3" s="760"/>
      <c r="I3" s="52"/>
      <c r="J3" s="53"/>
      <c r="K3" s="53"/>
      <c r="L3" s="53"/>
      <c r="M3" s="53"/>
    </row>
    <row r="4" spans="1:14" s="51" customFormat="1" ht="8.25" customHeight="1" x14ac:dyDescent="0.25">
      <c r="A4" s="49"/>
      <c r="B4" s="45"/>
      <c r="D4" s="216"/>
      <c r="E4" s="216"/>
      <c r="F4" s="216"/>
      <c r="G4" s="216"/>
      <c r="H4" s="216"/>
      <c r="I4" s="52"/>
      <c r="J4" s="53"/>
      <c r="K4" s="53"/>
      <c r="L4" s="53"/>
      <c r="M4" s="53"/>
    </row>
    <row r="5" spans="1:14" s="51" customFormat="1" ht="28.5" customHeight="1" x14ac:dyDescent="0.25">
      <c r="A5" s="49"/>
      <c r="B5" s="674" t="s">
        <v>308</v>
      </c>
      <c r="C5" s="674"/>
      <c r="D5" s="674"/>
      <c r="E5" s="674"/>
      <c r="F5" s="674"/>
      <c r="G5" s="674"/>
      <c r="H5" s="674"/>
      <c r="I5" s="674"/>
      <c r="J5" s="674"/>
      <c r="K5" s="674"/>
      <c r="L5" s="674"/>
      <c r="M5" s="674"/>
    </row>
    <row r="6" spans="1:14" s="51" customFormat="1" ht="12" customHeight="1" x14ac:dyDescent="0.25">
      <c r="A6" s="49"/>
      <c r="B6" s="45"/>
      <c r="D6" s="50"/>
      <c r="E6" s="50"/>
      <c r="F6" s="50"/>
      <c r="G6" s="50"/>
      <c r="H6" s="50"/>
      <c r="I6" s="50"/>
      <c r="J6" s="50"/>
      <c r="K6" s="50"/>
      <c r="L6" s="50"/>
      <c r="M6" s="50"/>
    </row>
    <row r="7" spans="1:14" ht="15" customHeight="1" x14ac:dyDescent="0.25">
      <c r="A7" s="49"/>
      <c r="B7" s="761" t="s">
        <v>227</v>
      </c>
      <c r="C7" s="762"/>
      <c r="D7" s="762"/>
      <c r="E7" s="762"/>
      <c r="F7" s="762"/>
      <c r="G7" s="762"/>
      <c r="H7" s="762"/>
      <c r="I7" s="762"/>
      <c r="J7" s="762"/>
      <c r="K7" s="762"/>
      <c r="L7" s="762"/>
      <c r="M7" s="763"/>
      <c r="N7" s="54"/>
    </row>
    <row r="8" spans="1:14" ht="15" customHeight="1" x14ac:dyDescent="0.25">
      <c r="A8" s="49"/>
      <c r="B8" s="764"/>
      <c r="C8" s="765"/>
      <c r="D8" s="765"/>
      <c r="E8" s="765"/>
      <c r="F8" s="765"/>
      <c r="G8" s="765"/>
      <c r="H8" s="765"/>
      <c r="I8" s="765"/>
      <c r="J8" s="765"/>
      <c r="K8" s="765"/>
      <c r="L8" s="765"/>
      <c r="M8" s="766"/>
      <c r="N8" s="54"/>
    </row>
    <row r="9" spans="1:14" x14ac:dyDescent="0.25">
      <c r="A9" s="49"/>
      <c r="B9" s="764"/>
      <c r="C9" s="765"/>
      <c r="D9" s="765"/>
      <c r="E9" s="765"/>
      <c r="F9" s="765"/>
      <c r="G9" s="765"/>
      <c r="H9" s="765"/>
      <c r="I9" s="765"/>
      <c r="J9" s="765"/>
      <c r="K9" s="765"/>
      <c r="L9" s="765"/>
      <c r="M9" s="766"/>
      <c r="N9" s="54"/>
    </row>
    <row r="10" spans="1:14" ht="79.5" customHeight="1" x14ac:dyDescent="0.25">
      <c r="A10" s="49"/>
      <c r="B10" s="767"/>
      <c r="C10" s="768"/>
      <c r="D10" s="768"/>
      <c r="E10" s="768"/>
      <c r="F10" s="768"/>
      <c r="G10" s="768"/>
      <c r="H10" s="768"/>
      <c r="I10" s="768"/>
      <c r="J10" s="768"/>
      <c r="K10" s="768"/>
      <c r="L10" s="768"/>
      <c r="M10" s="769"/>
      <c r="N10" s="54"/>
    </row>
    <row r="11" spans="1:14" ht="9" customHeight="1" x14ac:dyDescent="0.25">
      <c r="A11" s="49"/>
      <c r="B11" s="55"/>
      <c r="C11" s="55"/>
      <c r="D11" s="55"/>
      <c r="E11" s="55"/>
      <c r="F11" s="55"/>
      <c r="G11" s="55"/>
      <c r="H11" s="55"/>
      <c r="I11" s="55"/>
      <c r="J11" s="55"/>
      <c r="K11" s="55"/>
      <c r="L11" s="55"/>
      <c r="M11" s="55"/>
      <c r="N11" s="54"/>
    </row>
    <row r="12" spans="1:14" x14ac:dyDescent="0.25">
      <c r="A12" s="49"/>
      <c r="B12" s="56" t="s">
        <v>225</v>
      </c>
      <c r="C12" s="56"/>
      <c r="D12" s="56"/>
      <c r="E12" s="56"/>
      <c r="F12" s="56"/>
      <c r="G12" s="56"/>
      <c r="H12" s="25"/>
      <c r="I12" s="25"/>
      <c r="J12" s="25"/>
      <c r="K12" s="25"/>
      <c r="L12" s="25"/>
      <c r="M12" s="25"/>
      <c r="N12" s="54"/>
    </row>
    <row r="13" spans="1:14" x14ac:dyDescent="0.25">
      <c r="A13" s="49"/>
      <c r="B13" s="57" t="s">
        <v>66</v>
      </c>
      <c r="C13" s="58" t="s">
        <v>67</v>
      </c>
      <c r="D13" s="58"/>
      <c r="E13" s="58"/>
      <c r="F13" s="58"/>
      <c r="G13" s="58"/>
      <c r="H13" s="25"/>
      <c r="I13" s="25"/>
      <c r="J13" s="25"/>
      <c r="K13" s="25"/>
      <c r="L13" s="25"/>
      <c r="M13" s="25"/>
      <c r="N13" s="54"/>
    </row>
    <row r="14" spans="1:14" ht="21" customHeight="1" x14ac:dyDescent="0.25">
      <c r="A14" s="49"/>
      <c r="B14" s="59" t="s">
        <v>68</v>
      </c>
      <c r="C14" s="58" t="s">
        <v>69</v>
      </c>
      <c r="D14" s="56"/>
      <c r="E14" s="56"/>
      <c r="F14" s="56"/>
      <c r="G14" s="56"/>
      <c r="H14" s="25"/>
      <c r="I14" s="25"/>
      <c r="J14" s="25"/>
      <c r="K14" s="25"/>
      <c r="L14" s="25"/>
      <c r="M14" s="25"/>
      <c r="N14" s="54"/>
    </row>
    <row r="15" spans="1:14" ht="50.25" customHeight="1" x14ac:dyDescent="0.25">
      <c r="A15" s="49"/>
      <c r="B15" s="770" t="s">
        <v>119</v>
      </c>
      <c r="C15" s="770"/>
      <c r="D15" s="770"/>
      <c r="E15" s="770"/>
      <c r="F15" s="770"/>
      <c r="G15" s="770"/>
      <c r="H15" s="770"/>
      <c r="I15" s="770"/>
      <c r="J15" s="770"/>
      <c r="K15" s="770"/>
      <c r="L15" s="770"/>
      <c r="M15" s="770"/>
      <c r="N15" s="54"/>
    </row>
    <row r="16" spans="1:14" ht="10.5" customHeight="1" x14ac:dyDescent="0.25">
      <c r="A16" s="49"/>
      <c r="B16" s="60"/>
      <c r="C16" s="60"/>
      <c r="D16" s="60"/>
      <c r="E16" s="60"/>
      <c r="F16" s="60"/>
      <c r="G16" s="60"/>
      <c r="H16" s="60"/>
      <c r="I16" s="60"/>
      <c r="J16" s="60"/>
      <c r="K16" s="60"/>
      <c r="L16" s="60"/>
      <c r="M16" s="60"/>
      <c r="N16" s="54"/>
    </row>
    <row r="17" spans="1:14" ht="15.75" x14ac:dyDescent="0.25">
      <c r="A17" s="49"/>
      <c r="B17" s="438" t="s">
        <v>70</v>
      </c>
      <c r="C17" s="438"/>
      <c r="D17" s="438"/>
      <c r="E17" s="438"/>
      <c r="F17" s="438"/>
      <c r="G17" s="438"/>
      <c r="H17" s="438"/>
      <c r="I17" s="438"/>
      <c r="J17" s="438"/>
      <c r="K17" s="438"/>
      <c r="L17" s="438"/>
      <c r="M17" s="438"/>
      <c r="N17" s="54"/>
    </row>
    <row r="18" spans="1:14" ht="48" customHeight="1" x14ac:dyDescent="0.25">
      <c r="A18" s="49"/>
      <c r="B18" s="771" t="s">
        <v>226</v>
      </c>
      <c r="C18" s="771"/>
      <c r="D18" s="771"/>
      <c r="E18" s="771"/>
      <c r="F18" s="771"/>
      <c r="G18" s="771"/>
      <c r="H18" s="771"/>
      <c r="I18" s="771"/>
      <c r="J18" s="771"/>
      <c r="K18" s="771"/>
      <c r="L18" s="771"/>
      <c r="M18" s="771"/>
      <c r="N18" s="54"/>
    </row>
    <row r="19" spans="1:14" x14ac:dyDescent="0.25">
      <c r="A19" s="49"/>
      <c r="B19" s="61"/>
      <c r="C19" s="62" t="s">
        <v>71</v>
      </c>
      <c r="D19" s="63"/>
      <c r="E19" s="25"/>
      <c r="F19" s="64" t="s">
        <v>177</v>
      </c>
      <c r="G19" s="65"/>
      <c r="H19" s="66"/>
      <c r="I19" s="65"/>
      <c r="J19" s="65"/>
      <c r="K19" s="65"/>
      <c r="L19" s="65"/>
      <c r="M19" s="65"/>
      <c r="N19" s="54"/>
    </row>
    <row r="20" spans="1:14" x14ac:dyDescent="0.25">
      <c r="A20" s="49"/>
      <c r="B20" s="61"/>
      <c r="C20" s="67" t="s">
        <v>72</v>
      </c>
      <c r="D20" s="63"/>
      <c r="E20" s="25"/>
      <c r="F20" s="64" t="s">
        <v>178</v>
      </c>
      <c r="G20" s="68"/>
      <c r="H20" s="68"/>
      <c r="I20" s="68"/>
      <c r="J20" s="68"/>
      <c r="K20" s="68"/>
      <c r="L20" s="68"/>
      <c r="M20" s="68"/>
      <c r="N20" s="54"/>
    </row>
    <row r="21" spans="1:14" x14ac:dyDescent="0.25">
      <c r="A21" s="49"/>
      <c r="B21" s="61"/>
      <c r="C21" s="67" t="s">
        <v>73</v>
      </c>
      <c r="D21" s="63"/>
      <c r="E21" s="25"/>
      <c r="F21" s="772" t="s">
        <v>74</v>
      </c>
      <c r="G21" s="773"/>
      <c r="H21" s="773"/>
      <c r="I21" s="237" t="str">
        <f>IF(OR(D20=0,D21=0,D22=0)," ",IF(AND(D20&lt;=250,OR(D21&lt;=50000,D22&lt;=43000)),"PME","GE"))</f>
        <v xml:space="preserve"> </v>
      </c>
      <c r="J21" s="69"/>
      <c r="K21" s="70"/>
      <c r="L21" s="71"/>
      <c r="M21" s="68"/>
      <c r="N21" s="54"/>
    </row>
    <row r="22" spans="1:14" ht="15" customHeight="1" x14ac:dyDescent="0.25">
      <c r="A22" s="49"/>
      <c r="B22" s="61"/>
      <c r="C22" s="67" t="s">
        <v>75</v>
      </c>
      <c r="D22" s="63"/>
      <c r="E22" s="25"/>
      <c r="F22" s="774"/>
      <c r="G22" s="774"/>
      <c r="H22" s="774"/>
      <c r="I22" s="776" t="s">
        <v>76</v>
      </c>
      <c r="J22" s="776"/>
      <c r="K22" s="72"/>
      <c r="L22" s="72"/>
      <c r="M22" s="68"/>
      <c r="N22" s="54"/>
    </row>
    <row r="23" spans="1:14" x14ac:dyDescent="0.25">
      <c r="A23" s="49"/>
      <c r="B23" s="25"/>
      <c r="C23" s="25"/>
      <c r="D23" s="25"/>
      <c r="E23" s="25"/>
      <c r="F23" s="775"/>
      <c r="G23" s="775"/>
      <c r="H23" s="775"/>
      <c r="I23" s="73"/>
      <c r="J23" s="73"/>
      <c r="K23" s="72"/>
      <c r="L23" s="72"/>
      <c r="M23" s="68"/>
      <c r="N23" s="54"/>
    </row>
    <row r="24" spans="1:14" ht="15.75" x14ac:dyDescent="0.25">
      <c r="A24" s="49"/>
      <c r="B24" s="438" t="s">
        <v>77</v>
      </c>
      <c r="C24" s="438"/>
      <c r="D24" s="438"/>
      <c r="E24" s="438"/>
      <c r="F24" s="438"/>
      <c r="G24" s="438"/>
      <c r="H24" s="438"/>
      <c r="I24" s="438"/>
      <c r="J24" s="438"/>
      <c r="K24" s="438"/>
      <c r="L24" s="438"/>
      <c r="M24" s="438"/>
      <c r="N24" s="54"/>
    </row>
    <row r="25" spans="1:14" ht="15" customHeight="1" x14ac:dyDescent="0.25">
      <c r="A25" s="49"/>
      <c r="B25" s="777" t="s">
        <v>78</v>
      </c>
      <c r="C25" s="777"/>
      <c r="D25" s="777"/>
      <c r="E25" s="777"/>
      <c r="F25" s="777"/>
      <c r="G25" s="777"/>
      <c r="H25" s="777"/>
      <c r="I25" s="777"/>
      <c r="J25" s="777"/>
      <c r="K25" s="777"/>
      <c r="L25" s="777"/>
      <c r="M25" s="777"/>
      <c r="N25" s="54"/>
    </row>
    <row r="26" spans="1:14" x14ac:dyDescent="0.25">
      <c r="A26" s="49"/>
      <c r="B26" s="778" t="s">
        <v>79</v>
      </c>
      <c r="C26" s="778"/>
      <c r="D26" s="778"/>
      <c r="E26" s="778"/>
      <c r="F26" s="778"/>
      <c r="G26" s="778"/>
      <c r="H26" s="778"/>
      <c r="I26" s="778"/>
      <c r="J26" s="778"/>
      <c r="K26" s="778"/>
      <c r="L26" s="778"/>
      <c r="M26" s="778"/>
      <c r="N26" s="54"/>
    </row>
    <row r="27" spans="1:14" x14ac:dyDescent="0.25">
      <c r="A27" s="49"/>
      <c r="B27" s="25"/>
      <c r="C27" s="25"/>
      <c r="D27" s="25"/>
      <c r="E27" s="25"/>
      <c r="F27" s="25"/>
      <c r="G27" s="25"/>
      <c r="H27" s="25"/>
      <c r="I27" s="25"/>
      <c r="J27" s="25"/>
      <c r="K27" s="25"/>
      <c r="L27" s="25"/>
      <c r="M27" s="25"/>
      <c r="N27" s="54"/>
    </row>
    <row r="28" spans="1:14" x14ac:dyDescent="0.25">
      <c r="A28" s="49"/>
      <c r="B28" s="25"/>
      <c r="C28" s="25"/>
      <c r="D28" s="244" t="s">
        <v>80</v>
      </c>
      <c r="E28" s="245" t="s">
        <v>81</v>
      </c>
      <c r="F28" s="245" t="s">
        <v>82</v>
      </c>
      <c r="G28" s="246" t="s">
        <v>83</v>
      </c>
      <c r="H28" s="245" t="s">
        <v>84</v>
      </c>
      <c r="I28" s="2"/>
      <c r="J28" s="2"/>
      <c r="K28" s="2"/>
      <c r="L28" s="25"/>
      <c r="M28" s="25"/>
      <c r="N28" s="54"/>
    </row>
    <row r="29" spans="1:14" x14ac:dyDescent="0.25">
      <c r="A29" s="49"/>
      <c r="B29" s="25"/>
      <c r="C29" s="25"/>
      <c r="D29" s="63" t="s">
        <v>85</v>
      </c>
      <c r="E29" s="74"/>
      <c r="F29" s="75"/>
      <c r="G29" s="75"/>
      <c r="H29" s="76"/>
      <c r="I29" s="2"/>
      <c r="J29" s="2"/>
      <c r="K29" s="2"/>
      <c r="L29" s="25"/>
      <c r="M29" s="25"/>
      <c r="N29" s="54"/>
    </row>
    <row r="30" spans="1:14" x14ac:dyDescent="0.25">
      <c r="A30" s="49"/>
      <c r="B30" s="25"/>
      <c r="C30" s="25"/>
      <c r="D30" s="25"/>
      <c r="E30" s="25"/>
      <c r="F30" s="25"/>
      <c r="G30" s="25"/>
      <c r="H30" s="25"/>
      <c r="I30" s="25"/>
      <c r="J30" s="25"/>
      <c r="K30" s="25"/>
      <c r="L30" s="25"/>
      <c r="M30" s="25"/>
      <c r="N30" s="54"/>
    </row>
    <row r="31" spans="1:14" x14ac:dyDescent="0.25">
      <c r="A31" s="49"/>
      <c r="B31" s="778" t="s">
        <v>86</v>
      </c>
      <c r="C31" s="778"/>
      <c r="D31" s="778"/>
      <c r="E31" s="778"/>
      <c r="F31" s="778"/>
      <c r="G31" s="778"/>
      <c r="H31" s="778"/>
      <c r="I31" s="778"/>
      <c r="J31" s="778"/>
      <c r="K31" s="778"/>
      <c r="L31" s="778"/>
      <c r="M31" s="778"/>
      <c r="N31" s="54"/>
    </row>
    <row r="32" spans="1:14" ht="29.25" customHeight="1" x14ac:dyDescent="0.25">
      <c r="A32" s="49"/>
      <c r="B32" s="779" t="s">
        <v>87</v>
      </c>
      <c r="C32" s="779"/>
      <c r="D32" s="779"/>
      <c r="E32" s="779"/>
      <c r="F32" s="779"/>
      <c r="G32" s="779"/>
      <c r="H32" s="779"/>
      <c r="I32" s="779"/>
      <c r="J32" s="779"/>
      <c r="K32" s="779"/>
      <c r="L32" s="779"/>
      <c r="M32" s="779"/>
      <c r="N32" s="54"/>
    </row>
    <row r="33" spans="1:14" x14ac:dyDescent="0.25">
      <c r="A33" s="49"/>
      <c r="B33" s="2"/>
      <c r="C33" s="25"/>
      <c r="D33" s="25"/>
      <c r="E33" s="25"/>
      <c r="F33" s="25"/>
      <c r="G33" s="25"/>
      <c r="H33" s="25"/>
      <c r="I33" s="25"/>
      <c r="J33" s="25"/>
      <c r="K33" s="25"/>
      <c r="L33" s="25"/>
      <c r="M33" s="25"/>
      <c r="N33" s="54"/>
    </row>
    <row r="34" spans="1:14" x14ac:dyDescent="0.25">
      <c r="A34" s="49"/>
      <c r="B34" s="77" t="s">
        <v>267</v>
      </c>
      <c r="C34" s="78"/>
      <c r="D34" s="78"/>
      <c r="E34" s="78"/>
      <c r="F34" s="78"/>
      <c r="G34" s="78"/>
      <c r="H34" s="78"/>
      <c r="I34" s="78"/>
      <c r="J34" s="79"/>
      <c r="K34" s="780" t="s">
        <v>88</v>
      </c>
      <c r="L34" s="781"/>
      <c r="M34" s="782"/>
      <c r="N34" s="54"/>
    </row>
    <row r="35" spans="1:14" ht="24" x14ac:dyDescent="0.25">
      <c r="A35" s="49"/>
      <c r="B35" s="244" t="s">
        <v>89</v>
      </c>
      <c r="C35" s="244" t="s">
        <v>90</v>
      </c>
      <c r="D35" s="244" t="s">
        <v>91</v>
      </c>
      <c r="E35" s="244" t="s">
        <v>82</v>
      </c>
      <c r="F35" s="244" t="s">
        <v>83</v>
      </c>
      <c r="G35" s="244" t="s">
        <v>92</v>
      </c>
      <c r="H35" s="244" t="s">
        <v>93</v>
      </c>
      <c r="I35" s="238" t="s">
        <v>94</v>
      </c>
      <c r="J35" s="239" t="s">
        <v>95</v>
      </c>
      <c r="K35" s="239" t="s">
        <v>91</v>
      </c>
      <c r="L35" s="240" t="s">
        <v>82</v>
      </c>
      <c r="M35" s="240" t="s">
        <v>83</v>
      </c>
      <c r="N35" s="54"/>
    </row>
    <row r="36" spans="1:14" x14ac:dyDescent="0.25">
      <c r="A36" s="49"/>
      <c r="B36" s="80" t="s">
        <v>96</v>
      </c>
      <c r="C36" s="81"/>
      <c r="D36" s="82"/>
      <c r="E36" s="75"/>
      <c r="F36" s="75"/>
      <c r="G36" s="82"/>
      <c r="H36" s="82"/>
      <c r="I36" s="241" t="str">
        <f>IF(AND(OR(G36&gt;=25,H36&gt;=25),AND(H36&lt;=50)),"partenaires",IF(H36&gt;50,"liées"," "))</f>
        <v xml:space="preserve"> </v>
      </c>
      <c r="J36" s="242">
        <f t="shared" ref="J36:J42" si="0">IF(I36="partenaires",MAX(G36:H36),IF(I36="liées",100,0))</f>
        <v>0</v>
      </c>
      <c r="K36" s="243">
        <f t="shared" ref="K36:K42" si="1">D36*J36/100</f>
        <v>0</v>
      </c>
      <c r="L36" s="243">
        <f t="shared" ref="L36:L42" si="2">E36*J36/100</f>
        <v>0</v>
      </c>
      <c r="M36" s="243">
        <f>F36*J36/100</f>
        <v>0</v>
      </c>
      <c r="N36" s="54"/>
    </row>
    <row r="37" spans="1:14" x14ac:dyDescent="0.25">
      <c r="A37" s="49"/>
      <c r="B37" s="80" t="s">
        <v>97</v>
      </c>
      <c r="C37" s="81"/>
      <c r="D37" s="82"/>
      <c r="E37" s="75"/>
      <c r="F37" s="75"/>
      <c r="G37" s="82"/>
      <c r="H37" s="82"/>
      <c r="I37" s="241" t="str">
        <f t="shared" ref="I37:I42" si="3">IF(AND(OR(G37&gt;=25,H37&gt;=25),AND(H37&lt;=50)),"partenaires",IF(H37&gt;50,"liées"," "))</f>
        <v xml:space="preserve"> </v>
      </c>
      <c r="J37" s="242">
        <f t="shared" si="0"/>
        <v>0</v>
      </c>
      <c r="K37" s="243">
        <f t="shared" si="1"/>
        <v>0</v>
      </c>
      <c r="L37" s="243">
        <f t="shared" si="2"/>
        <v>0</v>
      </c>
      <c r="M37" s="243">
        <f t="shared" ref="M37:M42" si="4">F37*J37/100</f>
        <v>0</v>
      </c>
      <c r="N37" s="54"/>
    </row>
    <row r="38" spans="1:14" x14ac:dyDescent="0.25">
      <c r="A38" s="49"/>
      <c r="B38" s="80" t="s">
        <v>98</v>
      </c>
      <c r="C38" s="81"/>
      <c r="D38" s="82"/>
      <c r="E38" s="75"/>
      <c r="F38" s="75"/>
      <c r="G38" s="82"/>
      <c r="H38" s="82"/>
      <c r="I38" s="241" t="str">
        <f t="shared" si="3"/>
        <v xml:space="preserve"> </v>
      </c>
      <c r="J38" s="242">
        <f t="shared" si="0"/>
        <v>0</v>
      </c>
      <c r="K38" s="243">
        <f t="shared" si="1"/>
        <v>0</v>
      </c>
      <c r="L38" s="243">
        <f t="shared" si="2"/>
        <v>0</v>
      </c>
      <c r="M38" s="243">
        <f t="shared" si="4"/>
        <v>0</v>
      </c>
      <c r="N38" s="54"/>
    </row>
    <row r="39" spans="1:14" x14ac:dyDescent="0.25">
      <c r="A39" s="49"/>
      <c r="B39" s="80" t="s">
        <v>99</v>
      </c>
      <c r="C39" s="81"/>
      <c r="D39" s="82"/>
      <c r="E39" s="75"/>
      <c r="F39" s="75"/>
      <c r="G39" s="82"/>
      <c r="H39" s="82"/>
      <c r="I39" s="241" t="str">
        <f t="shared" si="3"/>
        <v xml:space="preserve"> </v>
      </c>
      <c r="J39" s="242">
        <f t="shared" si="0"/>
        <v>0</v>
      </c>
      <c r="K39" s="243">
        <f t="shared" si="1"/>
        <v>0</v>
      </c>
      <c r="L39" s="243">
        <f t="shared" si="2"/>
        <v>0</v>
      </c>
      <c r="M39" s="243">
        <f t="shared" si="4"/>
        <v>0</v>
      </c>
      <c r="N39" s="54"/>
    </row>
    <row r="40" spans="1:14" x14ac:dyDescent="0.25">
      <c r="A40" s="49"/>
      <c r="B40" s="80" t="s">
        <v>100</v>
      </c>
      <c r="C40" s="81"/>
      <c r="D40" s="82"/>
      <c r="E40" s="75"/>
      <c r="F40" s="75"/>
      <c r="G40" s="82"/>
      <c r="H40" s="82"/>
      <c r="I40" s="241" t="str">
        <f t="shared" si="3"/>
        <v xml:space="preserve"> </v>
      </c>
      <c r="J40" s="242">
        <f t="shared" si="0"/>
        <v>0</v>
      </c>
      <c r="K40" s="243">
        <f t="shared" si="1"/>
        <v>0</v>
      </c>
      <c r="L40" s="243">
        <f t="shared" si="2"/>
        <v>0</v>
      </c>
      <c r="M40" s="243">
        <f t="shared" si="4"/>
        <v>0</v>
      </c>
      <c r="N40" s="54"/>
    </row>
    <row r="41" spans="1:14" x14ac:dyDescent="0.25">
      <c r="A41" s="49"/>
      <c r="B41" s="80" t="s">
        <v>101</v>
      </c>
      <c r="C41" s="81"/>
      <c r="D41" s="82"/>
      <c r="E41" s="75"/>
      <c r="F41" s="75"/>
      <c r="G41" s="82"/>
      <c r="H41" s="82"/>
      <c r="I41" s="241" t="str">
        <f t="shared" si="3"/>
        <v xml:space="preserve"> </v>
      </c>
      <c r="J41" s="242">
        <f t="shared" si="0"/>
        <v>0</v>
      </c>
      <c r="K41" s="243">
        <f t="shared" si="1"/>
        <v>0</v>
      </c>
      <c r="L41" s="243">
        <f t="shared" si="2"/>
        <v>0</v>
      </c>
      <c r="M41" s="243">
        <f t="shared" si="4"/>
        <v>0</v>
      </c>
      <c r="N41" s="54"/>
    </row>
    <row r="42" spans="1:14" x14ac:dyDescent="0.25">
      <c r="A42" s="49"/>
      <c r="B42" s="80" t="s">
        <v>102</v>
      </c>
      <c r="C42" s="81"/>
      <c r="D42" s="82"/>
      <c r="E42" s="75"/>
      <c r="F42" s="75"/>
      <c r="G42" s="82"/>
      <c r="H42" s="82"/>
      <c r="I42" s="241" t="str">
        <f t="shared" si="3"/>
        <v xml:space="preserve"> </v>
      </c>
      <c r="J42" s="242">
        <f t="shared" si="0"/>
        <v>0</v>
      </c>
      <c r="K42" s="243">
        <f t="shared" si="1"/>
        <v>0</v>
      </c>
      <c r="L42" s="243">
        <f t="shared" si="2"/>
        <v>0</v>
      </c>
      <c r="M42" s="243">
        <f t="shared" si="4"/>
        <v>0</v>
      </c>
      <c r="N42" s="54"/>
    </row>
    <row r="43" spans="1:14" x14ac:dyDescent="0.25">
      <c r="A43" s="49"/>
      <c r="B43" s="421" t="s">
        <v>268</v>
      </c>
      <c r="C43" s="83"/>
      <c r="D43" s="84"/>
      <c r="E43" s="85"/>
      <c r="F43" s="85"/>
      <c r="G43" s="84"/>
      <c r="H43" s="84"/>
      <c r="I43" s="759" t="s">
        <v>103</v>
      </c>
      <c r="J43" s="759"/>
      <c r="K43" s="759"/>
      <c r="L43" s="759"/>
      <c r="M43" s="759"/>
      <c r="N43" s="54"/>
    </row>
    <row r="44" spans="1:14" ht="15" customHeight="1" x14ac:dyDescent="0.25">
      <c r="A44" s="49"/>
      <c r="B44" s="747" t="s">
        <v>104</v>
      </c>
      <c r="C44" s="747"/>
      <c r="D44" s="747"/>
      <c r="E44" s="747"/>
      <c r="F44" s="747"/>
      <c r="G44" s="747"/>
      <c r="H44" s="747"/>
      <c r="I44" s="747"/>
      <c r="J44" s="747"/>
      <c r="K44" s="747"/>
      <c r="L44" s="747"/>
      <c r="M44" s="747"/>
      <c r="N44" s="54"/>
    </row>
    <row r="45" spans="1:14" ht="15.75" thickBot="1" x14ac:dyDescent="0.3">
      <c r="A45" s="49"/>
      <c r="B45" s="6"/>
      <c r="C45" s="86"/>
      <c r="D45" s="86"/>
      <c r="E45" s="86"/>
      <c r="F45" s="86"/>
      <c r="G45" s="86"/>
      <c r="H45" s="86"/>
      <c r="I45" s="86"/>
      <c r="J45" s="86"/>
      <c r="K45" s="86"/>
      <c r="L45" s="86"/>
      <c r="M45" s="86"/>
      <c r="N45" s="54"/>
    </row>
    <row r="46" spans="1:14" ht="16.5" thickTop="1" thickBot="1" x14ac:dyDescent="0.3">
      <c r="A46" s="49"/>
      <c r="B46" s="2"/>
      <c r="C46" s="748" t="s">
        <v>266</v>
      </c>
      <c r="D46" s="749"/>
      <c r="E46" s="749"/>
      <c r="F46" s="749"/>
      <c r="G46" s="749"/>
      <c r="H46" s="749"/>
      <c r="I46" s="749"/>
      <c r="J46" s="749"/>
      <c r="K46" s="749"/>
      <c r="L46" s="749"/>
      <c r="M46" s="750"/>
      <c r="N46" s="54"/>
    </row>
    <row r="47" spans="1:14" ht="15.75" thickTop="1" x14ac:dyDescent="0.25">
      <c r="A47" s="49"/>
      <c r="B47" s="2"/>
      <c r="C47" s="87"/>
      <c r="D47" s="88"/>
      <c r="E47" s="88"/>
      <c r="F47" s="88"/>
      <c r="G47" s="88"/>
      <c r="H47" s="88"/>
      <c r="I47" s="88"/>
      <c r="J47" s="88"/>
      <c r="K47" s="88"/>
      <c r="L47" s="88"/>
      <c r="M47" s="89"/>
      <c r="N47" s="54"/>
    </row>
    <row r="48" spans="1:14" x14ac:dyDescent="0.25">
      <c r="A48" s="49"/>
      <c r="B48" s="2"/>
      <c r="C48" s="90" t="s">
        <v>105</v>
      </c>
      <c r="D48" s="91" t="s">
        <v>81</v>
      </c>
      <c r="E48" s="91" t="s">
        <v>82</v>
      </c>
      <c r="F48" s="91" t="s">
        <v>83</v>
      </c>
      <c r="G48" s="92"/>
      <c r="H48" s="93"/>
      <c r="I48" s="94"/>
      <c r="J48" s="94"/>
      <c r="K48" s="94"/>
      <c r="L48" s="94"/>
      <c r="M48" s="95"/>
      <c r="N48" s="54"/>
    </row>
    <row r="49" spans="1:14" x14ac:dyDescent="0.25">
      <c r="A49" s="49"/>
      <c r="B49" s="2"/>
      <c r="C49" s="90"/>
      <c r="D49" s="96"/>
      <c r="E49" s="97"/>
      <c r="F49" s="97"/>
      <c r="G49" s="92"/>
      <c r="H49" s="93"/>
      <c r="I49" s="751"/>
      <c r="J49" s="751"/>
      <c r="K49" s="751"/>
      <c r="L49" s="751"/>
      <c r="M49" s="752"/>
      <c r="N49" s="54"/>
    </row>
    <row r="50" spans="1:14" x14ac:dyDescent="0.25">
      <c r="A50" s="49"/>
      <c r="B50" s="2"/>
      <c r="C50" s="98"/>
      <c r="D50" s="99"/>
      <c r="E50" s="100"/>
      <c r="F50" s="92"/>
      <c r="G50" s="92"/>
      <c r="H50" s="93"/>
      <c r="I50" s="94"/>
      <c r="J50" s="94"/>
      <c r="K50" s="753" t="s">
        <v>88</v>
      </c>
      <c r="L50" s="753"/>
      <c r="M50" s="754"/>
      <c r="N50" s="54"/>
    </row>
    <row r="51" spans="1:14" ht="36" x14ac:dyDescent="0.25">
      <c r="A51" s="49"/>
      <c r="B51" s="2"/>
      <c r="C51" s="101" t="s">
        <v>106</v>
      </c>
      <c r="D51" s="102" t="s">
        <v>91</v>
      </c>
      <c r="E51" s="103" t="s">
        <v>82</v>
      </c>
      <c r="F51" s="103" t="s">
        <v>83</v>
      </c>
      <c r="G51" s="102" t="s">
        <v>107</v>
      </c>
      <c r="H51" s="102" t="s">
        <v>108</v>
      </c>
      <c r="I51" s="104" t="s">
        <v>94</v>
      </c>
      <c r="J51" s="105" t="s">
        <v>109</v>
      </c>
      <c r="K51" s="105" t="s">
        <v>91</v>
      </c>
      <c r="L51" s="106" t="s">
        <v>82</v>
      </c>
      <c r="M51" s="107" t="s">
        <v>83</v>
      </c>
      <c r="N51" s="54"/>
    </row>
    <row r="52" spans="1:14" x14ac:dyDescent="0.25">
      <c r="A52" s="49"/>
      <c r="B52" s="2"/>
      <c r="C52" s="108"/>
      <c r="D52" s="109"/>
      <c r="E52" s="97"/>
      <c r="F52" s="97"/>
      <c r="G52" s="109"/>
      <c r="H52" s="109"/>
      <c r="I52" s="110" t="str">
        <f>IF(AND(OR(G52&gt;=25,H52&gt;=25),AND(H52&lt;=50)),"partenaires",IF(H52&gt;50,"liées"," "))</f>
        <v xml:space="preserve"> </v>
      </c>
      <c r="J52" s="111">
        <f>IF(I52="partenaires",0,IF(I52="liées",100,0))</f>
        <v>0</v>
      </c>
      <c r="K52" s="112">
        <f>D52*J52/100</f>
        <v>0</v>
      </c>
      <c r="L52" s="112">
        <f>E52*J52/100</f>
        <v>0</v>
      </c>
      <c r="M52" s="113">
        <f>F52*J52/100</f>
        <v>0</v>
      </c>
      <c r="N52" s="54"/>
    </row>
    <row r="53" spans="1:14" x14ac:dyDescent="0.25">
      <c r="A53" s="49"/>
      <c r="B53" s="2"/>
      <c r="C53" s="114"/>
      <c r="D53" s="109"/>
      <c r="E53" s="97"/>
      <c r="F53" s="97"/>
      <c r="G53" s="109"/>
      <c r="H53" s="109"/>
      <c r="I53" s="110" t="str">
        <f>IF(AND(OR(G53&gt;=25,H53&gt;=25),AND(H53&lt;=50)),"partenaires",IF(H53&gt;50,"liées"," "))</f>
        <v xml:space="preserve"> </v>
      </c>
      <c r="J53" s="111">
        <f>IF(I53="partenaires",0,IF(I53="liées",100,0))</f>
        <v>0</v>
      </c>
      <c r="K53" s="112">
        <f>D53*J53/100</f>
        <v>0</v>
      </c>
      <c r="L53" s="112">
        <f>E53*J53/100</f>
        <v>0</v>
      </c>
      <c r="M53" s="113">
        <f>F53*J53/100</f>
        <v>0</v>
      </c>
      <c r="N53" s="54"/>
    </row>
    <row r="54" spans="1:14" x14ac:dyDescent="0.25">
      <c r="A54" s="49"/>
      <c r="B54" s="2"/>
      <c r="C54" s="108"/>
      <c r="D54" s="109"/>
      <c r="E54" s="97"/>
      <c r="F54" s="97"/>
      <c r="G54" s="109"/>
      <c r="H54" s="109"/>
      <c r="I54" s="110" t="str">
        <f>IF(AND(OR(G54&gt;=25,H54&gt;=25),AND(H54&lt;=50)),"partenaires",IF(H54&gt;50,"liées"," "))</f>
        <v xml:space="preserve"> </v>
      </c>
      <c r="J54" s="111">
        <f>IF(I54="partenaires",0,IF(I54="liées",100,0))</f>
        <v>0</v>
      </c>
      <c r="K54" s="112">
        <f>D54*J54/100</f>
        <v>0</v>
      </c>
      <c r="L54" s="112">
        <f>E54*J54/100</f>
        <v>0</v>
      </c>
      <c r="M54" s="113">
        <f>F54*J54/100</f>
        <v>0</v>
      </c>
      <c r="N54" s="54"/>
    </row>
    <row r="55" spans="1:14" x14ac:dyDescent="0.25">
      <c r="A55" s="49"/>
      <c r="B55" s="2"/>
      <c r="C55" s="108"/>
      <c r="D55" s="109"/>
      <c r="E55" s="97"/>
      <c r="F55" s="97"/>
      <c r="G55" s="109"/>
      <c r="H55" s="109"/>
      <c r="I55" s="110" t="str">
        <f>IF(AND(OR(G55&gt;=25,H55&gt;=25),AND(H55&lt;=50)),"partenaires",IF(H55&gt;50,"liées"," "))</f>
        <v xml:space="preserve"> </v>
      </c>
      <c r="J55" s="111">
        <f>IF(I55="partenaires",0,IF(I55="liées",100,0))</f>
        <v>0</v>
      </c>
      <c r="K55" s="112">
        <f>D55*J55/100</f>
        <v>0</v>
      </c>
      <c r="L55" s="112">
        <f>E55*J55/100</f>
        <v>0</v>
      </c>
      <c r="M55" s="113">
        <f>F55*J55/100</f>
        <v>0</v>
      </c>
      <c r="N55" s="54"/>
    </row>
    <row r="56" spans="1:14" x14ac:dyDescent="0.25">
      <c r="A56" s="49"/>
      <c r="B56" s="2"/>
      <c r="C56" s="108"/>
      <c r="D56" s="109"/>
      <c r="E56" s="97"/>
      <c r="F56" s="97"/>
      <c r="G56" s="109"/>
      <c r="H56" s="109"/>
      <c r="I56" s="110" t="str">
        <f>IF(AND(OR(G56&gt;=25,H56&gt;=25),AND(H56&lt;=50)),"partenaires",IF(H56&gt;50,"liées"," "))</f>
        <v xml:space="preserve"> </v>
      </c>
      <c r="J56" s="111">
        <f>IF(I56="partenaires",0,IF(I56="liées",100,0))</f>
        <v>0</v>
      </c>
      <c r="K56" s="112">
        <f>D56*J56/100</f>
        <v>0</v>
      </c>
      <c r="L56" s="112">
        <f>E56*J56/100</f>
        <v>0</v>
      </c>
      <c r="M56" s="113">
        <f>F56*J56/100</f>
        <v>0</v>
      </c>
      <c r="N56" s="54"/>
    </row>
    <row r="57" spans="1:14" x14ac:dyDescent="0.25">
      <c r="A57" s="49"/>
      <c r="B57" s="2"/>
      <c r="C57" s="115"/>
      <c r="D57" s="100"/>
      <c r="E57" s="116"/>
      <c r="F57" s="116"/>
      <c r="G57" s="100"/>
      <c r="H57" s="100"/>
      <c r="I57" s="755" t="s">
        <v>110</v>
      </c>
      <c r="J57" s="755"/>
      <c r="K57" s="755"/>
      <c r="L57" s="755"/>
      <c r="M57" s="756"/>
      <c r="N57" s="54"/>
    </row>
    <row r="58" spans="1:14" ht="27.75" customHeight="1" x14ac:dyDescent="0.25">
      <c r="A58" s="49"/>
      <c r="B58" s="2"/>
      <c r="C58" s="117" t="s">
        <v>111</v>
      </c>
      <c r="D58" s="118"/>
      <c r="E58" s="119"/>
      <c r="F58" s="120"/>
      <c r="G58" s="120"/>
      <c r="H58" s="120"/>
      <c r="I58" s="757" t="s">
        <v>112</v>
      </c>
      <c r="J58" s="757"/>
      <c r="K58" s="757"/>
      <c r="L58" s="757"/>
      <c r="M58" s="758"/>
      <c r="N58" s="54"/>
    </row>
    <row r="59" spans="1:14" x14ac:dyDescent="0.25">
      <c r="A59" s="49"/>
      <c r="B59" s="2"/>
      <c r="C59" s="121" t="s">
        <v>113</v>
      </c>
      <c r="D59" s="122" t="s">
        <v>81</v>
      </c>
      <c r="E59" s="122" t="s">
        <v>82</v>
      </c>
      <c r="F59" s="122" t="s">
        <v>83</v>
      </c>
      <c r="G59" s="123"/>
      <c r="H59" s="123"/>
      <c r="I59" s="123"/>
      <c r="J59" s="123"/>
      <c r="K59" s="123"/>
      <c r="L59" s="123"/>
      <c r="M59" s="124"/>
      <c r="N59" s="54"/>
    </row>
    <row r="60" spans="1:14" ht="15.75" thickBot="1" x14ac:dyDescent="0.3">
      <c r="A60" s="49"/>
      <c r="B60" s="2"/>
      <c r="C60" s="125"/>
      <c r="D60" s="126">
        <f>SUM(K52:K56)+D49</f>
        <v>0</v>
      </c>
      <c r="E60" s="126">
        <f>SUM(L52:L56)+E49</f>
        <v>0</v>
      </c>
      <c r="F60" s="126">
        <f>SUM(M52:M56)+F49</f>
        <v>0</v>
      </c>
      <c r="G60" s="740" t="s">
        <v>114</v>
      </c>
      <c r="H60" s="741"/>
      <c r="I60" s="741"/>
      <c r="J60" s="741"/>
      <c r="K60" s="741"/>
      <c r="L60" s="741"/>
      <c r="M60" s="742"/>
      <c r="N60" s="54"/>
    </row>
    <row r="61" spans="1:14" ht="15.75" thickTop="1" x14ac:dyDescent="0.25">
      <c r="A61" s="49"/>
      <c r="B61" s="2"/>
      <c r="C61" s="2"/>
      <c r="D61" s="2"/>
      <c r="E61" s="2"/>
      <c r="F61" s="2"/>
      <c r="G61" s="2"/>
      <c r="H61" s="2"/>
      <c r="I61" s="2"/>
      <c r="J61" s="2"/>
      <c r="K61" s="2"/>
      <c r="L61" s="2"/>
      <c r="M61" s="2"/>
      <c r="N61" s="54"/>
    </row>
    <row r="62" spans="1:14" x14ac:dyDescent="0.25">
      <c r="A62" s="49"/>
      <c r="B62" s="743" t="s">
        <v>115</v>
      </c>
      <c r="C62" s="743"/>
      <c r="D62" s="743"/>
      <c r="E62" s="743"/>
      <c r="F62" s="743"/>
      <c r="G62" s="743"/>
      <c r="H62" s="743"/>
      <c r="I62" s="743"/>
      <c r="J62" s="743"/>
      <c r="K62" s="743"/>
      <c r="L62" s="743"/>
      <c r="M62" s="743"/>
      <c r="N62" s="54"/>
    </row>
    <row r="63" spans="1:14" ht="15" customHeight="1" x14ac:dyDescent="0.25">
      <c r="A63" s="49"/>
      <c r="B63" s="744" t="s">
        <v>116</v>
      </c>
      <c r="C63" s="744"/>
      <c r="D63" s="744"/>
      <c r="E63" s="744"/>
      <c r="F63" s="744"/>
      <c r="G63" s="744"/>
      <c r="H63" s="744"/>
      <c r="I63" s="744"/>
      <c r="J63" s="744"/>
      <c r="K63" s="744"/>
      <c r="L63" s="744"/>
      <c r="M63" s="744"/>
      <c r="N63" s="54"/>
    </row>
    <row r="64" spans="1:14" ht="15" customHeight="1" x14ac:dyDescent="0.25">
      <c r="A64" s="49"/>
      <c r="B64" s="127"/>
      <c r="C64" s="127"/>
      <c r="D64" s="127"/>
      <c r="E64" s="127"/>
      <c r="F64" s="127"/>
      <c r="G64" s="127"/>
      <c r="H64" s="127"/>
      <c r="I64" s="127"/>
      <c r="J64" s="127"/>
      <c r="K64" s="127"/>
      <c r="L64" s="127"/>
      <c r="M64" s="127"/>
      <c r="N64" s="54"/>
    </row>
    <row r="65" spans="1:14" x14ac:dyDescent="0.25">
      <c r="A65" s="49"/>
      <c r="B65" s="6"/>
      <c r="C65" s="128"/>
      <c r="D65" s="129" t="s">
        <v>117</v>
      </c>
      <c r="E65" s="130"/>
      <c r="F65" s="131"/>
      <c r="G65" s="132" t="s">
        <v>230</v>
      </c>
      <c r="H65" s="83"/>
      <c r="I65" s="6"/>
      <c r="J65" s="6"/>
      <c r="K65" s="6"/>
      <c r="L65" s="6"/>
      <c r="M65" s="6"/>
      <c r="N65" s="54"/>
    </row>
    <row r="66" spans="1:14" x14ac:dyDescent="0.25">
      <c r="A66" s="49"/>
      <c r="B66" s="6"/>
      <c r="C66" s="6"/>
      <c r="D66" s="247" t="s">
        <v>72</v>
      </c>
      <c r="E66" s="248">
        <f>E29+SUM(K36:K42)</f>
        <v>0</v>
      </c>
      <c r="F66" s="133"/>
      <c r="G66" s="70"/>
      <c r="H66" s="134"/>
      <c r="I66" s="134"/>
      <c r="J66" s="50"/>
      <c r="K66" s="50"/>
      <c r="L66" s="6"/>
      <c r="M66" s="6"/>
      <c r="N66" s="54"/>
    </row>
    <row r="67" spans="1:14" x14ac:dyDescent="0.25">
      <c r="A67" s="49"/>
      <c r="B67" s="6"/>
      <c r="C67" s="6"/>
      <c r="D67" s="247" t="s">
        <v>73</v>
      </c>
      <c r="E67" s="248">
        <f>F29+SUM(L36:L42)</f>
        <v>0</v>
      </c>
      <c r="F67" s="133"/>
      <c r="G67" s="745" t="s">
        <v>74</v>
      </c>
      <c r="H67" s="746"/>
      <c r="I67" s="249" t="str">
        <f>IF(OR(E66=0,E67=0,E68=0)," ",IF(AND(E66&lt;=250,OR(E67&lt;=50000,E68&lt;=43000)),"PME","GE"))</f>
        <v xml:space="preserve"> </v>
      </c>
      <c r="J67" s="69"/>
      <c r="K67" s="50"/>
      <c r="L67" s="6"/>
      <c r="M67" s="6"/>
      <c r="N67" s="54"/>
    </row>
    <row r="68" spans="1:14" x14ac:dyDescent="0.25">
      <c r="A68" s="49"/>
      <c r="B68" s="6"/>
      <c r="C68" s="6"/>
      <c r="D68" s="247" t="s">
        <v>75</v>
      </c>
      <c r="E68" s="248">
        <f>G29+SUM(M36:M42)</f>
        <v>0</v>
      </c>
      <c r="F68" s="133"/>
      <c r="H68" s="50"/>
      <c r="I68" s="135" t="s">
        <v>118</v>
      </c>
      <c r="J68" s="136"/>
      <c r="K68" s="137"/>
      <c r="L68" s="6"/>
      <c r="M68" s="6"/>
      <c r="N68" s="54"/>
    </row>
    <row r="69" spans="1:14" x14ac:dyDescent="0.25">
      <c r="A69" s="49"/>
      <c r="B69" s="6"/>
      <c r="C69" s="83"/>
      <c r="E69" s="138" t="s">
        <v>118</v>
      </c>
      <c r="F69" s="133"/>
      <c r="G69" s="6"/>
      <c r="H69" s="70"/>
      <c r="I69" s="70"/>
      <c r="J69" s="70"/>
      <c r="K69" s="70"/>
      <c r="L69" s="6"/>
      <c r="M69" s="6"/>
      <c r="N69" s="54"/>
    </row>
    <row r="70" spans="1:14" x14ac:dyDescent="0.25">
      <c r="A70" s="49"/>
      <c r="B70" s="2"/>
      <c r="C70" s="2"/>
      <c r="D70" s="68"/>
      <c r="E70" s="68"/>
      <c r="F70" s="68"/>
      <c r="G70" s="68"/>
      <c r="H70" s="68"/>
      <c r="I70" s="68"/>
      <c r="J70" s="68"/>
      <c r="K70" s="68"/>
      <c r="L70" s="2"/>
      <c r="M70" s="2"/>
      <c r="N70" s="54"/>
    </row>
    <row r="71" spans="1:14" x14ac:dyDescent="0.25">
      <c r="A71" s="49"/>
      <c r="B71" s="2"/>
      <c r="C71" s="2"/>
      <c r="D71" s="2"/>
      <c r="E71" s="2"/>
      <c r="F71" s="2"/>
      <c r="G71" s="2"/>
      <c r="H71" s="2"/>
      <c r="I71" s="2"/>
      <c r="J71" s="2"/>
      <c r="K71" s="2"/>
      <c r="L71" s="2"/>
      <c r="M71" s="2"/>
      <c r="N71" s="54"/>
    </row>
    <row r="72" spans="1:14" x14ac:dyDescent="0.25">
      <c r="A72" s="139"/>
      <c r="B72" s="140"/>
      <c r="C72" s="140"/>
      <c r="D72" s="140"/>
      <c r="E72" s="140"/>
      <c r="F72" s="140"/>
      <c r="G72" s="140"/>
      <c r="H72" s="140"/>
      <c r="I72" s="140"/>
      <c r="J72" s="140"/>
      <c r="K72" s="140"/>
      <c r="L72" s="140"/>
      <c r="M72" s="140"/>
      <c r="N72" s="141"/>
    </row>
    <row r="73" spans="1:14" hidden="1" x14ac:dyDescent="0.25"/>
    <row r="74" spans="1:14" hidden="1" x14ac:dyDescent="0.25"/>
    <row r="75" spans="1:14" hidden="1" x14ac:dyDescent="0.25"/>
    <row r="76" spans="1:14" hidden="1" x14ac:dyDescent="0.25"/>
  </sheetData>
  <mergeCells count="24">
    <mergeCell ref="I43:M43"/>
    <mergeCell ref="D2:H3"/>
    <mergeCell ref="B7:M10"/>
    <mergeCell ref="B15:M15"/>
    <mergeCell ref="B18:M18"/>
    <mergeCell ref="F21:H21"/>
    <mergeCell ref="F22:H23"/>
    <mergeCell ref="I22:J22"/>
    <mergeCell ref="B25:M25"/>
    <mergeCell ref="B26:M26"/>
    <mergeCell ref="B31:M31"/>
    <mergeCell ref="B32:M32"/>
    <mergeCell ref="K34:M34"/>
    <mergeCell ref="B5:M5"/>
    <mergeCell ref="G60:M60"/>
    <mergeCell ref="B62:M62"/>
    <mergeCell ref="B63:M63"/>
    <mergeCell ref="G67:H67"/>
    <mergeCell ref="B44:M44"/>
    <mergeCell ref="C46:M46"/>
    <mergeCell ref="I49:M49"/>
    <mergeCell ref="K50:M50"/>
    <mergeCell ref="I57:M57"/>
    <mergeCell ref="I58:M58"/>
  </mergeCells>
  <pageMargins left="0.7" right="0.7" top="0.75" bottom="0.75" header="0.3" footer="0.3"/>
  <pageSetup paperSize="8"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47625</xdr:colOff>
                    <xdr:row>12</xdr:row>
                    <xdr:rowOff>180975</xdr:rowOff>
                  </from>
                  <to>
                    <xdr:col>1</xdr:col>
                    <xdr:colOff>47625</xdr:colOff>
                    <xdr:row>14</xdr:row>
                    <xdr:rowOff>66675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47625</xdr:colOff>
                    <xdr:row>12</xdr:row>
                    <xdr:rowOff>0</xdr:rowOff>
                  </from>
                  <to>
                    <xdr:col>1</xdr:col>
                    <xdr:colOff>47625</xdr:colOff>
                    <xdr:row>13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85" zoomScaleNormal="85" workbookViewId="0">
      <selection activeCell="J9" sqref="J9"/>
    </sheetView>
  </sheetViews>
  <sheetFormatPr baseColWidth="10" defaultRowHeight="15" x14ac:dyDescent="0.25"/>
  <cols>
    <col min="1" max="1" width="2.5703125" customWidth="1"/>
    <col min="2" max="2" width="13.42578125" customWidth="1"/>
    <col min="3" max="3" width="7" customWidth="1"/>
    <col min="4" max="4" width="2.7109375" customWidth="1"/>
    <col min="5" max="5" width="8.28515625" customWidth="1"/>
    <col min="6" max="6" width="16.5703125" customWidth="1"/>
    <col min="7" max="7" width="13.85546875" customWidth="1"/>
    <col min="8" max="8" width="32.42578125" customWidth="1"/>
    <col min="9" max="9" width="19" customWidth="1"/>
    <col min="10" max="10" width="18.7109375" bestFit="1" customWidth="1"/>
    <col min="11" max="11" width="23.5703125" customWidth="1"/>
    <col min="12" max="12" width="25.5703125" customWidth="1"/>
  </cols>
  <sheetData>
    <row r="1" spans="1:12" ht="39.75" customHeight="1" x14ac:dyDescent="0.25"/>
    <row r="2" spans="1:12" x14ac:dyDescent="0.25">
      <c r="A2" s="194"/>
      <c r="B2" s="195"/>
      <c r="C2" s="195"/>
      <c r="D2" s="195"/>
      <c r="E2" s="195"/>
      <c r="F2" s="195"/>
      <c r="G2" s="195"/>
      <c r="H2" s="195"/>
      <c r="I2" s="195"/>
      <c r="J2" s="195"/>
    </row>
    <row r="3" spans="1:12" x14ac:dyDescent="0.25">
      <c r="A3" s="194"/>
      <c r="B3" s="195"/>
      <c r="C3" s="195"/>
      <c r="D3" s="195"/>
      <c r="E3" s="195"/>
      <c r="F3" s="195"/>
      <c r="G3" s="195"/>
      <c r="H3" s="195"/>
      <c r="I3" s="195"/>
      <c r="J3" s="195"/>
    </row>
    <row r="4" spans="1:12" ht="21.95" customHeight="1" x14ac:dyDescent="0.25">
      <c r="A4" s="674" t="s">
        <v>309</v>
      </c>
      <c r="B4" s="674"/>
      <c r="C4" s="674"/>
      <c r="D4" s="674"/>
      <c r="E4" s="674"/>
      <c r="F4" s="674"/>
      <c r="G4" s="674"/>
      <c r="H4" s="674"/>
      <c r="I4" s="674"/>
      <c r="J4" s="201"/>
    </row>
    <row r="5" spans="1:12" ht="6" customHeight="1" x14ac:dyDescent="0.25">
      <c r="A5" s="406"/>
      <c r="B5" s="407"/>
      <c r="C5" s="407"/>
      <c r="D5" s="407"/>
      <c r="E5" s="407"/>
      <c r="F5" s="407"/>
      <c r="G5" s="408"/>
      <c r="H5" s="409"/>
      <c r="I5" s="409"/>
      <c r="J5" s="196"/>
    </row>
    <row r="6" spans="1:12" ht="37.5" customHeight="1" x14ac:dyDescent="0.25">
      <c r="A6" s="218"/>
      <c r="B6" s="805" t="s">
        <v>179</v>
      </c>
      <c r="C6" s="805"/>
      <c r="D6" s="805"/>
      <c r="E6" s="805"/>
      <c r="F6" s="805"/>
      <c r="G6" s="805"/>
      <c r="H6" s="805"/>
      <c r="I6" s="805"/>
      <c r="J6" s="207"/>
    </row>
    <row r="7" spans="1:12" x14ac:dyDescent="0.25">
      <c r="A7" s="218"/>
      <c r="B7" s="806" t="s">
        <v>180</v>
      </c>
      <c r="C7" s="806"/>
      <c r="D7" s="806"/>
      <c r="E7" s="806"/>
      <c r="F7" s="806"/>
      <c r="G7" s="806"/>
      <c r="H7" s="806"/>
      <c r="I7" s="806"/>
      <c r="J7" s="208"/>
    </row>
    <row r="8" spans="1:12" x14ac:dyDescent="0.25">
      <c r="A8" s="218"/>
      <c r="B8" s="410"/>
      <c r="C8" s="410"/>
      <c r="D8" s="410"/>
      <c r="E8" s="410"/>
      <c r="F8" s="410"/>
      <c r="G8" s="410"/>
      <c r="H8" s="410"/>
      <c r="I8" s="410"/>
    </row>
    <row r="9" spans="1:12" ht="139.5" customHeight="1" x14ac:dyDescent="0.25">
      <c r="A9" s="218"/>
      <c r="B9" s="807" t="s">
        <v>263</v>
      </c>
      <c r="C9" s="807"/>
      <c r="D9" s="807"/>
      <c r="E9" s="807"/>
      <c r="F9" s="807"/>
      <c r="G9" s="807"/>
      <c r="H9" s="807"/>
      <c r="I9" s="807"/>
      <c r="J9" s="209"/>
    </row>
    <row r="10" spans="1:12" ht="5.25" customHeight="1" x14ac:dyDescent="0.25">
      <c r="A10" s="218"/>
      <c r="B10" s="411"/>
      <c r="C10" s="411"/>
      <c r="D10" s="411"/>
      <c r="E10" s="411"/>
      <c r="F10" s="411"/>
      <c r="G10" s="411"/>
      <c r="H10" s="411"/>
      <c r="I10" s="411"/>
      <c r="J10" s="217"/>
    </row>
    <row r="11" spans="1:12" ht="24.75" customHeight="1" x14ac:dyDescent="0.25">
      <c r="A11" s="412"/>
      <c r="B11" s="808" t="s">
        <v>399</v>
      </c>
      <c r="C11" s="808"/>
      <c r="D11" s="808"/>
      <c r="E11" s="808"/>
      <c r="F11" s="808"/>
      <c r="G11" s="808"/>
      <c r="H11" s="808"/>
      <c r="I11" s="808"/>
      <c r="J11" s="197"/>
    </row>
    <row r="12" spans="1:12" ht="24.75" customHeight="1" thickBot="1" x14ac:dyDescent="0.3">
      <c r="B12" s="197"/>
      <c r="C12" s="197"/>
      <c r="D12" s="197"/>
      <c r="E12" s="197"/>
      <c r="F12" s="197"/>
      <c r="G12" s="197"/>
      <c r="H12" s="197"/>
      <c r="I12" s="197"/>
      <c r="J12" s="197"/>
    </row>
    <row r="13" spans="1:12" ht="46.5" customHeight="1" thickBot="1" x14ac:dyDescent="0.3">
      <c r="B13" s="809" t="s">
        <v>228</v>
      </c>
      <c r="C13" s="809"/>
      <c r="D13" s="809"/>
      <c r="E13" s="809"/>
      <c r="F13" s="214" t="str">
        <f>IF(OR('FICHE 5 - Taille entreprise'!I21="PME",'FICHE 5 - Taille entreprise'!I67="PME"),"PME","")</f>
        <v/>
      </c>
      <c r="G13" s="202" t="s">
        <v>202</v>
      </c>
      <c r="H13" s="266" t="s">
        <v>229</v>
      </c>
      <c r="I13" s="214" t="str">
        <f>IF(OR('FICHE 5 - Taille entreprise'!I21="GE",'FICHE 5 - Taille entreprise'!I67="GE"),"GE","")</f>
        <v/>
      </c>
      <c r="J13" s="210"/>
      <c r="K13" s="203"/>
      <c r="L13" s="203"/>
    </row>
    <row r="15" spans="1:12" x14ac:dyDescent="0.25">
      <c r="B15" s="783" t="s">
        <v>208</v>
      </c>
      <c r="C15" s="783"/>
      <c r="D15" s="783"/>
      <c r="E15" s="783"/>
      <c r="F15" s="783"/>
      <c r="G15" s="783"/>
      <c r="H15" s="783"/>
      <c r="I15" s="783"/>
      <c r="J15" s="783"/>
      <c r="K15" s="783"/>
      <c r="L15" s="783"/>
    </row>
    <row r="16" spans="1:12" x14ac:dyDescent="0.25">
      <c r="B16" s="204"/>
      <c r="C16" s="204"/>
      <c r="D16" s="204"/>
      <c r="E16" s="204"/>
      <c r="F16" s="204"/>
      <c r="G16" s="204"/>
      <c r="H16" s="204"/>
      <c r="I16" s="204"/>
      <c r="J16" s="204"/>
    </row>
    <row r="17" spans="2:15" x14ac:dyDescent="0.25">
      <c r="B17" s="205" t="s">
        <v>203</v>
      </c>
      <c r="D17" s="799" t="s">
        <v>181</v>
      </c>
      <c r="E17" s="799"/>
      <c r="F17" s="799"/>
      <c r="G17" s="198" t="s">
        <v>182</v>
      </c>
      <c r="H17" s="206"/>
      <c r="I17" s="212" t="s">
        <v>204</v>
      </c>
    </row>
    <row r="18" spans="2:15" ht="31.5" customHeight="1" thickBot="1" x14ac:dyDescent="0.3">
      <c r="D18" s="800" t="s">
        <v>183</v>
      </c>
      <c r="E18" s="800"/>
      <c r="F18" s="801" t="s">
        <v>184</v>
      </c>
      <c r="G18" s="801"/>
      <c r="H18" s="200"/>
      <c r="I18" s="200"/>
      <c r="J18" s="211" t="s">
        <v>183</v>
      </c>
      <c r="K18" s="211" t="s">
        <v>214</v>
      </c>
      <c r="L18" s="211" t="s">
        <v>213</v>
      </c>
      <c r="O18" s="199"/>
    </row>
    <row r="19" spans="2:15" ht="24.95" customHeight="1" x14ac:dyDescent="0.25">
      <c r="B19" s="802" t="s">
        <v>185</v>
      </c>
      <c r="C19" s="803"/>
      <c r="D19" s="804" t="s">
        <v>186</v>
      </c>
      <c r="E19" s="804"/>
      <c r="F19" s="794">
        <v>0</v>
      </c>
      <c r="G19" s="795"/>
      <c r="H19" s="200"/>
      <c r="I19" s="251" t="s">
        <v>205</v>
      </c>
      <c r="J19" s="252" t="s">
        <v>398</v>
      </c>
      <c r="K19" s="253"/>
      <c r="L19" s="254"/>
    </row>
    <row r="20" spans="2:15" ht="24.95" customHeight="1" x14ac:dyDescent="0.25">
      <c r="B20" s="791" t="s">
        <v>187</v>
      </c>
      <c r="C20" s="792"/>
      <c r="D20" s="793" t="s">
        <v>188</v>
      </c>
      <c r="E20" s="793"/>
      <c r="F20" s="794">
        <v>0</v>
      </c>
      <c r="G20" s="795"/>
      <c r="H20" s="200"/>
      <c r="I20" s="255" t="s">
        <v>206</v>
      </c>
      <c r="J20" s="256" t="s">
        <v>207</v>
      </c>
      <c r="K20" s="257"/>
      <c r="L20" s="258"/>
    </row>
    <row r="21" spans="2:15" ht="24.95" customHeight="1" x14ac:dyDescent="0.25">
      <c r="B21" s="791" t="s">
        <v>189</v>
      </c>
      <c r="C21" s="792"/>
      <c r="D21" s="793" t="s">
        <v>190</v>
      </c>
      <c r="E21" s="793"/>
      <c r="F21" s="794">
        <v>0</v>
      </c>
      <c r="G21" s="795"/>
      <c r="H21" s="200"/>
      <c r="I21" s="255" t="s">
        <v>209</v>
      </c>
      <c r="J21" s="259" t="s">
        <v>210</v>
      </c>
      <c r="K21" s="260"/>
      <c r="L21" s="261"/>
    </row>
    <row r="22" spans="2:15" ht="24.95" customHeight="1" thickBot="1" x14ac:dyDescent="0.3">
      <c r="B22" s="791" t="s">
        <v>191</v>
      </c>
      <c r="C22" s="792"/>
      <c r="D22" s="793" t="s">
        <v>192</v>
      </c>
      <c r="E22" s="793"/>
      <c r="F22" s="794">
        <v>0</v>
      </c>
      <c r="G22" s="795"/>
      <c r="H22" s="200"/>
      <c r="I22" s="262" t="s">
        <v>211</v>
      </c>
      <c r="J22" s="263" t="s">
        <v>212</v>
      </c>
      <c r="K22" s="264"/>
      <c r="L22" s="265"/>
    </row>
    <row r="23" spans="2:15" ht="24.95" customHeight="1" thickBot="1" x14ac:dyDescent="0.3">
      <c r="B23" s="791" t="s">
        <v>193</v>
      </c>
      <c r="C23" s="792"/>
      <c r="D23" s="793" t="s">
        <v>194</v>
      </c>
      <c r="E23" s="793"/>
      <c r="F23" s="794">
        <v>0</v>
      </c>
      <c r="G23" s="795"/>
      <c r="H23" s="200"/>
      <c r="I23" s="200"/>
      <c r="J23" s="200"/>
      <c r="N23" s="213"/>
    </row>
    <row r="24" spans="2:15" ht="24.95" customHeight="1" thickBot="1" x14ac:dyDescent="0.3">
      <c r="B24" s="791" t="s">
        <v>195</v>
      </c>
      <c r="C24" s="792"/>
      <c r="D24" s="793" t="s">
        <v>196</v>
      </c>
      <c r="E24" s="793"/>
      <c r="F24" s="794">
        <v>0</v>
      </c>
      <c r="G24" s="795"/>
      <c r="H24" s="200"/>
      <c r="I24" s="784" t="str">
        <f>IF(OR(ISBLANK(K19),ISBLANK(L22)),"",IF(AND(K19/K20&gt;7.5,L19/L20&gt;7.5,K21/K22&lt;1,L21/L22&lt;1),"L'ENTREPRISE EST EN DIFFICULTE","L'ENTREPRISE N'EST PAS EN DIFFICULTE"))</f>
        <v/>
      </c>
      <c r="J24" s="785"/>
      <c r="K24" s="785"/>
      <c r="L24" s="786"/>
    </row>
    <row r="25" spans="2:15" ht="24.95" customHeight="1" x14ac:dyDescent="0.25">
      <c r="B25" s="791" t="s">
        <v>197</v>
      </c>
      <c r="C25" s="792"/>
      <c r="D25" s="793" t="s">
        <v>198</v>
      </c>
      <c r="E25" s="793"/>
      <c r="F25" s="794">
        <v>0</v>
      </c>
      <c r="G25" s="795"/>
      <c r="H25" s="200"/>
      <c r="I25" s="200"/>
      <c r="J25" s="200"/>
    </row>
    <row r="26" spans="2:15" ht="24.95" customHeight="1" x14ac:dyDescent="0.25">
      <c r="B26" s="791" t="s">
        <v>199</v>
      </c>
      <c r="C26" s="792"/>
      <c r="D26" s="793" t="s">
        <v>200</v>
      </c>
      <c r="E26" s="793"/>
      <c r="F26" s="794">
        <v>0</v>
      </c>
      <c r="G26" s="795"/>
      <c r="H26" s="200"/>
      <c r="I26" s="200"/>
      <c r="J26" s="200"/>
    </row>
    <row r="27" spans="2:15" ht="24.95" customHeight="1" x14ac:dyDescent="0.25">
      <c r="B27" s="787" t="s">
        <v>201</v>
      </c>
      <c r="C27" s="788"/>
      <c r="D27" s="788"/>
      <c r="E27" s="788"/>
      <c r="F27" s="789">
        <f>SUM(F19:F20)/2+SUM(F21:G26)</f>
        <v>0</v>
      </c>
      <c r="G27" s="790"/>
      <c r="H27" s="200"/>
      <c r="I27" s="200"/>
      <c r="J27" s="200"/>
    </row>
    <row r="28" spans="2:15" ht="24.95" customHeight="1" thickBot="1" x14ac:dyDescent="0.3">
      <c r="B28" s="796" t="str">
        <f>IF(F27&lt;0,"L'ENTREPRISE EST EN DIFFICULTE","L'ENTREPRISE N'EST PAS EN DIFFICULTE")</f>
        <v>L'ENTREPRISE N'EST PAS EN DIFFICULTE</v>
      </c>
      <c r="C28" s="797"/>
      <c r="D28" s="797"/>
      <c r="E28" s="797"/>
      <c r="F28" s="797"/>
      <c r="G28" s="798"/>
      <c r="H28" s="200"/>
      <c r="I28" s="200"/>
      <c r="J28" s="200"/>
    </row>
  </sheetData>
  <mergeCells count="38">
    <mergeCell ref="B6:I6"/>
    <mergeCell ref="B7:I7"/>
    <mergeCell ref="B9:I9"/>
    <mergeCell ref="B11:I11"/>
    <mergeCell ref="B13:E13"/>
    <mergeCell ref="D22:E22"/>
    <mergeCell ref="F22:G22"/>
    <mergeCell ref="B20:C20"/>
    <mergeCell ref="D20:E20"/>
    <mergeCell ref="D17:F17"/>
    <mergeCell ref="D18:E18"/>
    <mergeCell ref="F18:G18"/>
    <mergeCell ref="B19:C19"/>
    <mergeCell ref="D19:E19"/>
    <mergeCell ref="F19:G19"/>
    <mergeCell ref="B28:G28"/>
    <mergeCell ref="B25:C25"/>
    <mergeCell ref="D25:E25"/>
    <mergeCell ref="F25:G25"/>
    <mergeCell ref="B26:C26"/>
    <mergeCell ref="D26:E26"/>
    <mergeCell ref="F26:G26"/>
    <mergeCell ref="A4:I4"/>
    <mergeCell ref="B15:L15"/>
    <mergeCell ref="I24:L24"/>
    <mergeCell ref="B27:E27"/>
    <mergeCell ref="F27:G27"/>
    <mergeCell ref="B23:C23"/>
    <mergeCell ref="D23:E23"/>
    <mergeCell ref="F23:G23"/>
    <mergeCell ref="B24:C24"/>
    <mergeCell ref="D24:E24"/>
    <mergeCell ref="F24:G24"/>
    <mergeCell ref="F20:G20"/>
    <mergeCell ref="B21:C21"/>
    <mergeCell ref="D21:E21"/>
    <mergeCell ref="F21:G21"/>
    <mergeCell ref="B22:C22"/>
  </mergeCells>
  <conditionalFormatting sqref="F13">
    <cfRule type="cellIs" dxfId="2" priority="3" operator="equal">
      <formula>"PME"</formula>
    </cfRule>
  </conditionalFormatting>
  <conditionalFormatting sqref="I13:J13">
    <cfRule type="cellIs" dxfId="1" priority="2" operator="equal">
      <formula>"PME"</formula>
    </cfRule>
  </conditionalFormatting>
  <conditionalFormatting sqref="I13">
    <cfRule type="containsText" dxfId="0" priority="1" operator="containsText" text="GE">
      <formula>NOT(ISERROR(SEARCH("GE",I13)))</formula>
    </cfRule>
  </conditionalFormatting>
  <pageMargins left="0.7" right="0.7" top="0.75" bottom="0.75" header="0.3" footer="0.3"/>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5" tint="0.39997558519241921"/>
  </sheetPr>
  <dimension ref="A1:K70"/>
  <sheetViews>
    <sheetView zoomScale="70" zoomScaleNormal="70" workbookViewId="0">
      <selection activeCell="A7" sqref="A7:K7"/>
    </sheetView>
  </sheetViews>
  <sheetFormatPr baseColWidth="10" defaultColWidth="1.7109375" defaultRowHeight="15" x14ac:dyDescent="0.25"/>
  <cols>
    <col min="1" max="1" width="12.42578125" customWidth="1"/>
    <col min="2" max="2" width="2.140625" customWidth="1"/>
    <col min="3" max="3" width="67.140625" customWidth="1"/>
    <col min="4" max="4" width="19.5703125" customWidth="1"/>
    <col min="5" max="10" width="25.140625" customWidth="1"/>
    <col min="11" max="11" width="25.140625" style="1" customWidth="1"/>
    <col min="12" max="16384" width="1.7109375" style="1"/>
  </cols>
  <sheetData>
    <row r="1" spans="1:11" x14ac:dyDescent="0.25">
      <c r="A1" s="2"/>
      <c r="B1" s="2"/>
      <c r="C1" s="2"/>
      <c r="D1" s="2"/>
      <c r="E1" s="2"/>
      <c r="F1" s="2"/>
      <c r="G1" s="2"/>
      <c r="H1" s="2"/>
      <c r="I1" s="2"/>
      <c r="J1" s="2"/>
      <c r="K1" s="2"/>
    </row>
    <row r="2" spans="1:11" x14ac:dyDescent="0.25">
      <c r="A2" s="2"/>
      <c r="B2" s="2"/>
      <c r="C2" s="2"/>
      <c r="D2" s="2"/>
      <c r="E2" s="2"/>
      <c r="F2" s="2"/>
      <c r="G2" s="2"/>
      <c r="H2" s="2"/>
      <c r="I2" s="2"/>
      <c r="J2" s="2"/>
      <c r="K2" s="2"/>
    </row>
    <row r="3" spans="1:11" x14ac:dyDescent="0.25">
      <c r="A3" s="2"/>
      <c r="B3" s="2"/>
      <c r="C3" s="2"/>
      <c r="D3" s="2"/>
      <c r="E3" s="2"/>
      <c r="F3" s="2"/>
      <c r="G3" s="2"/>
      <c r="H3" s="2"/>
      <c r="I3" s="2"/>
      <c r="J3" s="2"/>
      <c r="K3" s="2"/>
    </row>
    <row r="4" spans="1:11" x14ac:dyDescent="0.25">
      <c r="A4" s="2"/>
      <c r="B4" s="2"/>
      <c r="C4" s="2"/>
      <c r="D4" s="2"/>
      <c r="E4" s="2"/>
      <c r="F4" s="2"/>
      <c r="G4" s="2"/>
      <c r="H4" s="2"/>
      <c r="I4" s="2"/>
      <c r="J4" s="2"/>
      <c r="K4" s="2"/>
    </row>
    <row r="5" spans="1:11" x14ac:dyDescent="0.25">
      <c r="A5" s="2"/>
      <c r="B5" s="2"/>
      <c r="C5" s="2"/>
      <c r="D5" s="2"/>
      <c r="E5" s="2"/>
      <c r="F5" s="2"/>
      <c r="G5" s="2"/>
      <c r="H5" s="2"/>
      <c r="I5" s="2"/>
      <c r="J5" s="2"/>
      <c r="K5" s="2"/>
    </row>
    <row r="6" spans="1:11" ht="27.75" customHeight="1" x14ac:dyDescent="0.25">
      <c r="A6" s="822" t="s">
        <v>310</v>
      </c>
      <c r="B6" s="822"/>
      <c r="C6" s="822"/>
      <c r="D6" s="822"/>
      <c r="E6" s="822"/>
      <c r="F6" s="822"/>
      <c r="G6" s="822"/>
      <c r="H6" s="822"/>
      <c r="I6" s="822"/>
      <c r="J6" s="822"/>
      <c r="K6" s="822"/>
    </row>
    <row r="7" spans="1:11" ht="56.25" customHeight="1" x14ac:dyDescent="0.25">
      <c r="A7" s="810" t="s">
        <v>120</v>
      </c>
      <c r="B7" s="811"/>
      <c r="C7" s="811"/>
      <c r="D7" s="811"/>
      <c r="E7" s="811"/>
      <c r="F7" s="811"/>
      <c r="G7" s="811"/>
      <c r="H7" s="811"/>
      <c r="I7" s="811"/>
      <c r="J7" s="811"/>
      <c r="K7" s="811"/>
    </row>
    <row r="8" spans="1:11" ht="6.75" customHeight="1" x14ac:dyDescent="0.25">
      <c r="A8" s="21"/>
      <c r="B8" s="142"/>
      <c r="C8" s="142"/>
      <c r="D8" s="142"/>
      <c r="E8" s="142"/>
      <c r="F8" s="142"/>
      <c r="G8" s="142"/>
      <c r="H8" s="142"/>
      <c r="I8" s="142"/>
      <c r="J8" s="142"/>
    </row>
    <row r="9" spans="1:11" ht="6" customHeight="1" x14ac:dyDescent="0.25">
      <c r="A9" s="143"/>
      <c r="B9" s="143"/>
      <c r="C9" s="143"/>
      <c r="D9" s="143"/>
      <c r="E9" s="143"/>
      <c r="F9" s="143"/>
      <c r="G9" s="143"/>
      <c r="H9" s="143"/>
      <c r="I9" s="143"/>
      <c r="J9" s="143"/>
      <c r="K9" s="2"/>
    </row>
    <row r="10" spans="1:11" ht="15.75" customHeight="1" x14ac:dyDescent="0.25">
      <c r="A10" s="812" t="s">
        <v>121</v>
      </c>
      <c r="B10" s="812"/>
      <c r="C10" s="812"/>
      <c r="D10" s="144"/>
      <c r="E10" s="145" t="s">
        <v>65</v>
      </c>
      <c r="F10" s="146" t="s">
        <v>122</v>
      </c>
      <c r="H10" s="144"/>
      <c r="I10" s="142"/>
      <c r="J10" s="147"/>
      <c r="K10" s="2"/>
    </row>
    <row r="11" spans="1:11" ht="19.5" customHeight="1" thickBot="1" x14ac:dyDescent="0.3">
      <c r="A11" s="148" t="s">
        <v>123</v>
      </c>
      <c r="B11" s="148"/>
      <c r="C11" s="148"/>
      <c r="D11" s="148"/>
      <c r="E11" s="144"/>
      <c r="F11" s="148"/>
      <c r="G11" s="148"/>
      <c r="H11" s="148"/>
      <c r="I11" s="148"/>
      <c r="J11" s="148"/>
      <c r="K11" s="2"/>
    </row>
    <row r="12" spans="1:11" ht="17.25" customHeight="1" thickBot="1" x14ac:dyDescent="0.3">
      <c r="A12" s="2"/>
      <c r="B12" s="2"/>
      <c r="C12" s="2"/>
      <c r="D12" s="2"/>
      <c r="E12" s="149">
        <v>0</v>
      </c>
      <c r="F12" s="150">
        <f t="shared" ref="F12:K12" si="0">E12+1</f>
        <v>1</v>
      </c>
      <c r="G12" s="150">
        <f t="shared" si="0"/>
        <v>2</v>
      </c>
      <c r="H12" s="150">
        <f t="shared" si="0"/>
        <v>3</v>
      </c>
      <c r="I12" s="150">
        <f t="shared" si="0"/>
        <v>4</v>
      </c>
      <c r="J12" s="150">
        <f t="shared" si="0"/>
        <v>5</v>
      </c>
      <c r="K12" s="150">
        <f t="shared" si="0"/>
        <v>6</v>
      </c>
    </row>
    <row r="13" spans="1:11" ht="16.5" customHeight="1" x14ac:dyDescent="0.25">
      <c r="A13" s="813" t="s">
        <v>124</v>
      </c>
      <c r="B13" s="814"/>
      <c r="C13" s="814"/>
      <c r="D13" s="815"/>
      <c r="E13" s="150" t="s">
        <v>65</v>
      </c>
      <c r="F13" s="150" t="s">
        <v>28</v>
      </c>
      <c r="G13" s="150" t="s">
        <v>29</v>
      </c>
      <c r="H13" s="150" t="s">
        <v>125</v>
      </c>
      <c r="I13" s="150" t="s">
        <v>126</v>
      </c>
      <c r="J13" s="150" t="s">
        <v>127</v>
      </c>
      <c r="K13" s="461" t="s">
        <v>128</v>
      </c>
    </row>
    <row r="14" spans="1:11" ht="26.25" customHeight="1" thickBot="1" x14ac:dyDescent="0.3">
      <c r="A14" s="816"/>
      <c r="B14" s="817"/>
      <c r="C14" s="817"/>
      <c r="D14" s="818"/>
      <c r="E14" s="151"/>
      <c r="F14" s="152">
        <f t="shared" ref="F14:K14" si="1">E14+1</f>
        <v>1</v>
      </c>
      <c r="G14" s="152">
        <f t="shared" si="1"/>
        <v>2</v>
      </c>
      <c r="H14" s="152">
        <f t="shared" si="1"/>
        <v>3</v>
      </c>
      <c r="I14" s="152">
        <f t="shared" si="1"/>
        <v>4</v>
      </c>
      <c r="J14" s="152">
        <f t="shared" si="1"/>
        <v>5</v>
      </c>
      <c r="K14" s="462">
        <f t="shared" si="1"/>
        <v>6</v>
      </c>
    </row>
    <row r="15" spans="1:11" ht="18" x14ac:dyDescent="0.25">
      <c r="A15" s="819" t="s">
        <v>129</v>
      </c>
      <c r="B15" s="820"/>
      <c r="C15" s="820"/>
      <c r="D15" s="821"/>
      <c r="E15" s="404"/>
      <c r="F15" s="404"/>
      <c r="G15" s="404"/>
      <c r="H15" s="404"/>
      <c r="I15" s="404"/>
      <c r="J15" s="404"/>
      <c r="K15" s="463"/>
    </row>
    <row r="16" spans="1:11" ht="18" x14ac:dyDescent="0.25">
      <c r="A16" s="522" t="s">
        <v>131</v>
      </c>
      <c r="B16" s="523"/>
      <c r="C16" s="523"/>
      <c r="D16" s="524" t="s">
        <v>130</v>
      </c>
      <c r="E16" s="156"/>
      <c r="F16" s="156"/>
      <c r="G16" s="156"/>
      <c r="H16" s="156"/>
      <c r="I16" s="156"/>
      <c r="J16" s="156"/>
      <c r="K16" s="157"/>
    </row>
    <row r="17" spans="1:11" ht="18" x14ac:dyDescent="0.25">
      <c r="A17" s="525" t="s">
        <v>132</v>
      </c>
      <c r="B17" s="526"/>
      <c r="C17" s="526"/>
      <c r="D17" s="527" t="s">
        <v>133</v>
      </c>
      <c r="E17" s="153">
        <f t="shared" ref="E17:K17" si="2">E15+E16</f>
        <v>0</v>
      </c>
      <c r="F17" s="153">
        <f t="shared" si="2"/>
        <v>0</v>
      </c>
      <c r="G17" s="153">
        <f t="shared" si="2"/>
        <v>0</v>
      </c>
      <c r="H17" s="153">
        <f t="shared" si="2"/>
        <v>0</v>
      </c>
      <c r="I17" s="153">
        <f t="shared" si="2"/>
        <v>0</v>
      </c>
      <c r="J17" s="153">
        <f t="shared" si="2"/>
        <v>0</v>
      </c>
      <c r="K17" s="158">
        <f t="shared" si="2"/>
        <v>0</v>
      </c>
    </row>
    <row r="18" spans="1:11" ht="18" x14ac:dyDescent="0.25">
      <c r="A18" s="528" t="s">
        <v>134</v>
      </c>
      <c r="B18" s="529"/>
      <c r="C18" s="529"/>
      <c r="D18" s="530" t="s">
        <v>135</v>
      </c>
      <c r="E18" s="159"/>
      <c r="F18" s="159"/>
      <c r="G18" s="159"/>
      <c r="H18" s="159"/>
      <c r="I18" s="159"/>
      <c r="J18" s="159"/>
      <c r="K18" s="160"/>
    </row>
    <row r="19" spans="1:11" ht="18" x14ac:dyDescent="0.25">
      <c r="A19" s="531" t="s">
        <v>136</v>
      </c>
      <c r="B19" s="526"/>
      <c r="C19" s="526"/>
      <c r="D19" s="527" t="s">
        <v>133</v>
      </c>
      <c r="E19" s="153">
        <f>E17-E18</f>
        <v>0</v>
      </c>
      <c r="F19" s="153">
        <f t="shared" ref="F19:K19" si="3">F17-F18</f>
        <v>0</v>
      </c>
      <c r="G19" s="153">
        <f t="shared" si="3"/>
        <v>0</v>
      </c>
      <c r="H19" s="153">
        <f t="shared" si="3"/>
        <v>0</v>
      </c>
      <c r="I19" s="153">
        <f t="shared" si="3"/>
        <v>0</v>
      </c>
      <c r="J19" s="153">
        <f t="shared" si="3"/>
        <v>0</v>
      </c>
      <c r="K19" s="158">
        <f t="shared" si="3"/>
        <v>0</v>
      </c>
    </row>
    <row r="20" spans="1:11" ht="18" x14ac:dyDescent="0.25">
      <c r="A20" s="528" t="s">
        <v>137</v>
      </c>
      <c r="B20" s="529"/>
      <c r="C20" s="529"/>
      <c r="D20" s="530" t="s">
        <v>135</v>
      </c>
      <c r="E20" s="159"/>
      <c r="F20" s="159"/>
      <c r="G20" s="159"/>
      <c r="H20" s="159"/>
      <c r="I20" s="159"/>
      <c r="J20" s="159"/>
      <c r="K20" s="160"/>
    </row>
    <row r="21" spans="1:11" ht="18" x14ac:dyDescent="0.25">
      <c r="A21" s="531" t="s">
        <v>138</v>
      </c>
      <c r="B21" s="526"/>
      <c r="C21" s="526"/>
      <c r="D21" s="527" t="s">
        <v>133</v>
      </c>
      <c r="E21" s="153">
        <f t="shared" ref="E21:K21" si="4">E19-E20</f>
        <v>0</v>
      </c>
      <c r="F21" s="153">
        <f t="shared" si="4"/>
        <v>0</v>
      </c>
      <c r="G21" s="153">
        <f t="shared" si="4"/>
        <v>0</v>
      </c>
      <c r="H21" s="153">
        <f t="shared" si="4"/>
        <v>0</v>
      </c>
      <c r="I21" s="153">
        <f t="shared" si="4"/>
        <v>0</v>
      </c>
      <c r="J21" s="153">
        <f t="shared" si="4"/>
        <v>0</v>
      </c>
      <c r="K21" s="158">
        <f t="shared" si="4"/>
        <v>0</v>
      </c>
    </row>
    <row r="22" spans="1:11" ht="18" x14ac:dyDescent="0.25">
      <c r="A22" s="532" t="s">
        <v>288</v>
      </c>
      <c r="B22" s="533"/>
      <c r="C22" s="533"/>
      <c r="D22" s="534" t="s">
        <v>130</v>
      </c>
      <c r="E22" s="161"/>
      <c r="F22" s="161"/>
      <c r="G22" s="161"/>
      <c r="H22" s="161"/>
      <c r="I22" s="161"/>
      <c r="J22" s="161"/>
      <c r="K22" s="162"/>
    </row>
    <row r="23" spans="1:11" ht="18" x14ac:dyDescent="0.25">
      <c r="A23" s="535" t="s">
        <v>139</v>
      </c>
      <c r="B23" s="536"/>
      <c r="C23" s="536"/>
      <c r="D23" s="537" t="s">
        <v>135</v>
      </c>
      <c r="E23" s="154"/>
      <c r="F23" s="154"/>
      <c r="G23" s="154"/>
      <c r="H23" s="154"/>
      <c r="I23" s="154"/>
      <c r="J23" s="154"/>
      <c r="K23" s="155"/>
    </row>
    <row r="24" spans="1:11" ht="18" x14ac:dyDescent="0.25">
      <c r="A24" s="522" t="s">
        <v>140</v>
      </c>
      <c r="B24" s="523"/>
      <c r="C24" s="523"/>
      <c r="D24" s="524" t="s">
        <v>135</v>
      </c>
      <c r="E24" s="156"/>
      <c r="F24" s="156"/>
      <c r="G24" s="156"/>
      <c r="H24" s="156"/>
      <c r="I24" s="156"/>
      <c r="J24" s="156"/>
      <c r="K24" s="157"/>
    </row>
    <row r="25" spans="1:11" ht="18" x14ac:dyDescent="0.25">
      <c r="A25" s="531" t="s">
        <v>141</v>
      </c>
      <c r="B25" s="526"/>
      <c r="C25" s="526"/>
      <c r="D25" s="527" t="s">
        <v>133</v>
      </c>
      <c r="E25" s="153">
        <f>E21+E22-E23-E24</f>
        <v>0</v>
      </c>
      <c r="F25" s="153">
        <f>F21+F22-F23-F24</f>
        <v>0</v>
      </c>
      <c r="G25" s="153">
        <f>G21+G22-G23-G24</f>
        <v>0</v>
      </c>
      <c r="H25" s="153">
        <f>H21+H22-H23-H24</f>
        <v>0</v>
      </c>
      <c r="I25" s="153">
        <f>I21+I22-I23-I24</f>
        <v>0</v>
      </c>
      <c r="J25" s="153">
        <v>0</v>
      </c>
      <c r="K25" s="158">
        <v>0</v>
      </c>
    </row>
    <row r="26" spans="1:11" ht="18" x14ac:dyDescent="0.25">
      <c r="A26" s="535" t="s">
        <v>142</v>
      </c>
      <c r="B26" s="536"/>
      <c r="C26" s="536"/>
      <c r="D26" s="537" t="s">
        <v>135</v>
      </c>
      <c r="E26" s="154"/>
      <c r="F26" s="154"/>
      <c r="G26" s="154"/>
      <c r="H26" s="154"/>
      <c r="I26" s="154"/>
      <c r="J26" s="154"/>
      <c r="K26" s="155"/>
    </row>
    <row r="27" spans="1:11" ht="18" x14ac:dyDescent="0.25">
      <c r="A27" s="532" t="s">
        <v>143</v>
      </c>
      <c r="B27" s="533"/>
      <c r="C27" s="533"/>
      <c r="D27" s="538" t="s">
        <v>135</v>
      </c>
      <c r="E27" s="161"/>
      <c r="F27" s="161"/>
      <c r="G27" s="161"/>
      <c r="H27" s="161"/>
      <c r="I27" s="161"/>
      <c r="J27" s="161"/>
      <c r="K27" s="162"/>
    </row>
    <row r="28" spans="1:11" ht="18" x14ac:dyDescent="0.25">
      <c r="A28" s="532" t="s">
        <v>144</v>
      </c>
      <c r="B28" s="533"/>
      <c r="C28" s="533"/>
      <c r="D28" s="538" t="s">
        <v>130</v>
      </c>
      <c r="E28" s="161"/>
      <c r="F28" s="161"/>
      <c r="G28" s="161"/>
      <c r="H28" s="161"/>
      <c r="I28" s="161"/>
      <c r="J28" s="161"/>
      <c r="K28" s="162"/>
    </row>
    <row r="29" spans="1:11" ht="18" x14ac:dyDescent="0.25">
      <c r="A29" s="532" t="s">
        <v>145</v>
      </c>
      <c r="B29" s="533"/>
      <c r="C29" s="533"/>
      <c r="D29" s="538" t="s">
        <v>130</v>
      </c>
      <c r="E29" s="161"/>
      <c r="F29" s="161"/>
      <c r="G29" s="161"/>
      <c r="H29" s="161"/>
      <c r="I29" s="161"/>
      <c r="J29" s="161"/>
      <c r="K29" s="162"/>
    </row>
    <row r="30" spans="1:11" ht="18" x14ac:dyDescent="0.25">
      <c r="A30" s="522" t="s">
        <v>146</v>
      </c>
      <c r="B30" s="523"/>
      <c r="C30" s="523"/>
      <c r="D30" s="524" t="s">
        <v>130</v>
      </c>
      <c r="E30" s="156"/>
      <c r="F30" s="156"/>
      <c r="G30" s="156"/>
      <c r="H30" s="156"/>
      <c r="I30" s="156"/>
      <c r="J30" s="156"/>
      <c r="K30" s="157"/>
    </row>
    <row r="31" spans="1:11" ht="18" x14ac:dyDescent="0.25">
      <c r="A31" s="528" t="s">
        <v>147</v>
      </c>
      <c r="B31" s="529"/>
      <c r="C31" s="529"/>
      <c r="D31" s="539" t="s">
        <v>135</v>
      </c>
      <c r="E31" s="159"/>
      <c r="F31" s="159"/>
      <c r="G31" s="159"/>
      <c r="H31" s="159"/>
      <c r="I31" s="159"/>
      <c r="J31" s="159"/>
      <c r="K31" s="160"/>
    </row>
    <row r="32" spans="1:11" ht="18" x14ac:dyDescent="0.25">
      <c r="A32" s="531" t="s">
        <v>148</v>
      </c>
      <c r="B32" s="526"/>
      <c r="C32" s="526"/>
      <c r="D32" s="527" t="s">
        <v>133</v>
      </c>
      <c r="E32" s="153">
        <f>E25-E26-E27+E28+E29+E30-E31</f>
        <v>0</v>
      </c>
      <c r="F32" s="153">
        <f t="shared" ref="F32:K32" si="5">F25-F26-F27+F28+F29+F30-F31</f>
        <v>0</v>
      </c>
      <c r="G32" s="153">
        <f t="shared" si="5"/>
        <v>0</v>
      </c>
      <c r="H32" s="153">
        <f t="shared" si="5"/>
        <v>0</v>
      </c>
      <c r="I32" s="153">
        <f t="shared" si="5"/>
        <v>0</v>
      </c>
      <c r="J32" s="153">
        <f t="shared" si="5"/>
        <v>0</v>
      </c>
      <c r="K32" s="158">
        <f t="shared" si="5"/>
        <v>0</v>
      </c>
    </row>
    <row r="33" spans="1:11" ht="18" x14ac:dyDescent="0.25">
      <c r="A33" s="522" t="s">
        <v>149</v>
      </c>
      <c r="B33" s="523"/>
      <c r="C33" s="523"/>
      <c r="D33" s="524" t="s">
        <v>135</v>
      </c>
      <c r="E33" s="156">
        <f>E57</f>
        <v>0</v>
      </c>
      <c r="F33" s="156">
        <f t="shared" ref="F33:K33" si="6">F57</f>
        <v>0</v>
      </c>
      <c r="G33" s="156">
        <f t="shared" si="6"/>
        <v>0</v>
      </c>
      <c r="H33" s="156">
        <f t="shared" si="6"/>
        <v>0</v>
      </c>
      <c r="I33" s="156">
        <f t="shared" si="6"/>
        <v>0</v>
      </c>
      <c r="J33" s="156">
        <f t="shared" si="6"/>
        <v>0</v>
      </c>
      <c r="K33" s="464">
        <f t="shared" si="6"/>
        <v>0</v>
      </c>
    </row>
    <row r="34" spans="1:11" ht="18.75" thickBot="1" x14ac:dyDescent="0.3">
      <c r="A34" s="540" t="s">
        <v>150</v>
      </c>
      <c r="B34" s="541"/>
      <c r="C34" s="541"/>
      <c r="D34" s="542" t="s">
        <v>133</v>
      </c>
      <c r="E34" s="163">
        <f>E32-E33</f>
        <v>0</v>
      </c>
      <c r="F34" s="163">
        <f t="shared" ref="F34:K34" si="7">F32-F33</f>
        <v>0</v>
      </c>
      <c r="G34" s="163">
        <f t="shared" si="7"/>
        <v>0</v>
      </c>
      <c r="H34" s="163">
        <f t="shared" si="7"/>
        <v>0</v>
      </c>
      <c r="I34" s="163">
        <f t="shared" si="7"/>
        <v>0</v>
      </c>
      <c r="J34" s="163">
        <f t="shared" si="7"/>
        <v>0</v>
      </c>
      <c r="K34" s="465">
        <f t="shared" si="7"/>
        <v>0</v>
      </c>
    </row>
    <row r="35" spans="1:11" ht="18" x14ac:dyDescent="0.25">
      <c r="A35" s="543" t="s">
        <v>151</v>
      </c>
      <c r="B35" s="544"/>
      <c r="C35" s="544"/>
      <c r="D35" s="545" t="s">
        <v>133</v>
      </c>
      <c r="E35" s="466">
        <f>E36-E37-E38</f>
        <v>0</v>
      </c>
      <c r="F35" s="466">
        <f t="shared" ref="F35:K35" si="8">F36-F37-F38</f>
        <v>0</v>
      </c>
      <c r="G35" s="466">
        <f t="shared" si="8"/>
        <v>0</v>
      </c>
      <c r="H35" s="466">
        <f t="shared" si="8"/>
        <v>0</v>
      </c>
      <c r="I35" s="466">
        <f t="shared" si="8"/>
        <v>0</v>
      </c>
      <c r="J35" s="466">
        <f t="shared" si="8"/>
        <v>0</v>
      </c>
      <c r="K35" s="467">
        <f t="shared" si="8"/>
        <v>0</v>
      </c>
    </row>
    <row r="36" spans="1:11" ht="18" x14ac:dyDescent="0.25">
      <c r="A36" s="546" t="s">
        <v>152</v>
      </c>
      <c r="B36" s="547"/>
      <c r="C36" s="547"/>
      <c r="D36" s="548" t="s">
        <v>130</v>
      </c>
      <c r="E36" s="164"/>
      <c r="F36" s="164"/>
      <c r="G36" s="164"/>
      <c r="H36" s="164"/>
      <c r="I36" s="164"/>
      <c r="J36" s="164"/>
      <c r="K36" s="468"/>
    </row>
    <row r="37" spans="1:11" ht="18" x14ac:dyDescent="0.25">
      <c r="A37" s="546" t="s">
        <v>153</v>
      </c>
      <c r="B37" s="547"/>
      <c r="C37" s="547"/>
      <c r="D37" s="549" t="s">
        <v>135</v>
      </c>
      <c r="E37" s="164"/>
      <c r="F37" s="164"/>
      <c r="G37" s="164"/>
      <c r="H37" s="164"/>
      <c r="I37" s="164"/>
      <c r="J37" s="164"/>
      <c r="K37" s="468"/>
    </row>
    <row r="38" spans="1:11" ht="18.75" thickBot="1" x14ac:dyDescent="0.3">
      <c r="A38" s="550" t="s">
        <v>154</v>
      </c>
      <c r="B38" s="551"/>
      <c r="C38" s="551"/>
      <c r="D38" s="549" t="s">
        <v>135</v>
      </c>
      <c r="E38" s="165"/>
      <c r="F38" s="165"/>
      <c r="G38" s="165"/>
      <c r="H38" s="165"/>
      <c r="I38" s="165"/>
      <c r="J38" s="165"/>
      <c r="K38" s="469"/>
    </row>
    <row r="39" spans="1:11" ht="18.75" x14ac:dyDescent="0.25">
      <c r="A39" s="552" t="s">
        <v>155</v>
      </c>
      <c r="B39" s="553"/>
      <c r="C39" s="553"/>
      <c r="D39" s="554"/>
      <c r="E39" s="166"/>
      <c r="F39" s="166"/>
      <c r="G39" s="166"/>
      <c r="H39" s="166"/>
      <c r="I39" s="166"/>
      <c r="J39" s="166"/>
      <c r="K39" s="470"/>
    </row>
    <row r="40" spans="1:11" ht="19.5" thickBot="1" x14ac:dyDescent="0.3">
      <c r="A40" s="555" t="s">
        <v>156</v>
      </c>
      <c r="B40" s="556"/>
      <c r="C40" s="556"/>
      <c r="D40" s="557" t="s">
        <v>133</v>
      </c>
      <c r="E40" s="167">
        <f>E39</f>
        <v>0</v>
      </c>
      <c r="F40" s="167">
        <f t="shared" ref="F40:K40" si="9">F39-E39</f>
        <v>0</v>
      </c>
      <c r="G40" s="167">
        <f t="shared" si="9"/>
        <v>0</v>
      </c>
      <c r="H40" s="167">
        <f t="shared" si="9"/>
        <v>0</v>
      </c>
      <c r="I40" s="167">
        <f t="shared" si="9"/>
        <v>0</v>
      </c>
      <c r="J40" s="167">
        <f t="shared" si="9"/>
        <v>0</v>
      </c>
      <c r="K40" s="471">
        <f t="shared" si="9"/>
        <v>0</v>
      </c>
    </row>
    <row r="41" spans="1:11" ht="18.75" thickBot="1" x14ac:dyDescent="0.3">
      <c r="A41" s="558"/>
      <c r="B41" s="559"/>
      <c r="C41" s="559"/>
      <c r="D41" s="560"/>
      <c r="E41" s="168"/>
      <c r="F41" s="168"/>
      <c r="G41" s="168"/>
      <c r="H41" s="168"/>
      <c r="I41" s="168"/>
      <c r="J41" s="168"/>
      <c r="K41" s="472"/>
    </row>
    <row r="42" spans="1:11" ht="18" x14ac:dyDescent="0.25">
      <c r="A42" s="543" t="s">
        <v>287</v>
      </c>
      <c r="B42" s="544"/>
      <c r="C42" s="544"/>
      <c r="D42" s="545"/>
      <c r="E42" s="473">
        <f>E43</f>
        <v>0</v>
      </c>
      <c r="F42" s="473">
        <f t="shared" ref="F42:K42" si="10">F43</f>
        <v>0</v>
      </c>
      <c r="G42" s="473">
        <f t="shared" si="10"/>
        <v>0</v>
      </c>
      <c r="H42" s="473">
        <f t="shared" si="10"/>
        <v>0</v>
      </c>
      <c r="I42" s="473">
        <f t="shared" si="10"/>
        <v>0</v>
      </c>
      <c r="J42" s="473">
        <f t="shared" si="10"/>
        <v>0</v>
      </c>
      <c r="K42" s="474">
        <f t="shared" si="10"/>
        <v>0</v>
      </c>
    </row>
    <row r="43" spans="1:11" ht="18" x14ac:dyDescent="0.25">
      <c r="A43" s="546" t="s">
        <v>157</v>
      </c>
      <c r="B43" s="547"/>
      <c r="C43" s="547"/>
      <c r="D43" s="548" t="s">
        <v>130</v>
      </c>
      <c r="E43" s="164"/>
      <c r="F43" s="164"/>
      <c r="G43" s="164"/>
      <c r="H43" s="164"/>
      <c r="I43" s="164"/>
      <c r="J43" s="164"/>
      <c r="K43" s="468"/>
    </row>
    <row r="44" spans="1:11" ht="18.75" thickBot="1" x14ac:dyDescent="0.3">
      <c r="A44" s="558"/>
      <c r="B44" s="559"/>
      <c r="C44" s="561"/>
      <c r="D44" s="562"/>
      <c r="E44" s="475"/>
      <c r="F44" s="475"/>
      <c r="G44" s="475"/>
      <c r="H44" s="475"/>
      <c r="I44" s="475"/>
      <c r="J44" s="475"/>
      <c r="K44" s="476"/>
    </row>
    <row r="45" spans="1:11" ht="20.25" thickTop="1" thickBot="1" x14ac:dyDescent="0.3">
      <c r="A45" s="563" t="s">
        <v>158</v>
      </c>
      <c r="B45" s="564"/>
      <c r="C45" s="564"/>
      <c r="D45" s="565" t="s">
        <v>133</v>
      </c>
      <c r="E45" s="169">
        <f>E34-E35-E40+E42</f>
        <v>0</v>
      </c>
      <c r="F45" s="169">
        <f t="shared" ref="F45:K45" si="11">F34-F35-F40+F42</f>
        <v>0</v>
      </c>
      <c r="G45" s="169">
        <f t="shared" si="11"/>
        <v>0</v>
      </c>
      <c r="H45" s="169">
        <f t="shared" si="11"/>
        <v>0</v>
      </c>
      <c r="I45" s="169">
        <f t="shared" si="11"/>
        <v>0</v>
      </c>
      <c r="J45" s="169">
        <f t="shared" si="11"/>
        <v>0</v>
      </c>
      <c r="K45" s="477">
        <f t="shared" si="11"/>
        <v>0</v>
      </c>
    </row>
    <row r="46" spans="1:11" ht="20.25" thickTop="1" thickBot="1" x14ac:dyDescent="0.35">
      <c r="A46" s="566"/>
      <c r="B46" s="566"/>
      <c r="C46" s="566"/>
      <c r="D46" s="566"/>
      <c r="E46" s="170"/>
      <c r="F46" s="170"/>
      <c r="G46" s="170"/>
      <c r="H46" s="170"/>
      <c r="I46" s="170"/>
      <c r="J46" s="170"/>
      <c r="K46" s="171"/>
    </row>
    <row r="47" spans="1:11" ht="19.5" thickTop="1" x14ac:dyDescent="0.3">
      <c r="A47" s="567" t="s">
        <v>159</v>
      </c>
      <c r="B47" s="568"/>
      <c r="C47" s="568"/>
      <c r="D47" s="569" t="s">
        <v>135</v>
      </c>
      <c r="E47" s="172"/>
      <c r="F47" s="172"/>
      <c r="G47" s="172"/>
      <c r="H47" s="172"/>
      <c r="I47" s="172"/>
      <c r="J47" s="172"/>
      <c r="K47" s="173"/>
    </row>
    <row r="48" spans="1:11" ht="18.75" x14ac:dyDescent="0.3">
      <c r="A48" s="570" t="s">
        <v>386</v>
      </c>
      <c r="B48" s="571"/>
      <c r="C48" s="571"/>
      <c r="D48" s="572" t="s">
        <v>135</v>
      </c>
      <c r="E48" s="174"/>
      <c r="F48" s="174"/>
      <c r="G48" s="174"/>
      <c r="H48" s="174"/>
      <c r="I48" s="174"/>
      <c r="J48" s="174"/>
      <c r="K48" s="175"/>
    </row>
    <row r="49" spans="1:11" ht="18.75" x14ac:dyDescent="0.3">
      <c r="A49" s="570" t="s">
        <v>160</v>
      </c>
      <c r="B49" s="571"/>
      <c r="C49" s="571"/>
      <c r="D49" s="572" t="s">
        <v>130</v>
      </c>
      <c r="E49" s="174"/>
      <c r="F49" s="174"/>
      <c r="G49" s="174"/>
      <c r="H49" s="174"/>
      <c r="I49" s="174"/>
      <c r="J49" s="174"/>
      <c r="K49" s="175"/>
    </row>
    <row r="50" spans="1:11" ht="18.75" x14ac:dyDescent="0.3">
      <c r="A50" s="570" t="s">
        <v>161</v>
      </c>
      <c r="B50" s="571"/>
      <c r="C50" s="571"/>
      <c r="D50" s="572" t="s">
        <v>130</v>
      </c>
      <c r="E50" s="174"/>
      <c r="F50" s="174"/>
      <c r="G50" s="174"/>
      <c r="H50" s="174"/>
      <c r="I50" s="174"/>
      <c r="J50" s="174"/>
      <c r="K50" s="175"/>
    </row>
    <row r="51" spans="1:11" ht="18.75" x14ac:dyDescent="0.3">
      <c r="A51" s="573" t="s">
        <v>162</v>
      </c>
      <c r="B51" s="574"/>
      <c r="C51" s="574"/>
      <c r="D51" s="575" t="s">
        <v>133</v>
      </c>
      <c r="E51" s="176">
        <f>E25-E47-E48+E49+E50+E43</f>
        <v>0</v>
      </c>
      <c r="F51" s="176">
        <f t="shared" ref="F51:K51" si="12">F25-F47-F48+F49+F50+F43</f>
        <v>0</v>
      </c>
      <c r="G51" s="176">
        <f t="shared" si="12"/>
        <v>0</v>
      </c>
      <c r="H51" s="176">
        <f t="shared" si="12"/>
        <v>0</v>
      </c>
      <c r="I51" s="176">
        <f t="shared" si="12"/>
        <v>0</v>
      </c>
      <c r="J51" s="176">
        <f t="shared" si="12"/>
        <v>0</v>
      </c>
      <c r="K51" s="478">
        <f t="shared" si="12"/>
        <v>0</v>
      </c>
    </row>
    <row r="52" spans="1:11" ht="18.75" x14ac:dyDescent="0.3">
      <c r="A52" s="576" t="s">
        <v>163</v>
      </c>
      <c r="B52" s="577"/>
      <c r="C52" s="577"/>
      <c r="D52" s="578" t="s">
        <v>130</v>
      </c>
      <c r="E52" s="174"/>
      <c r="F52" s="174"/>
      <c r="G52" s="174"/>
      <c r="H52" s="174"/>
      <c r="I52" s="174"/>
      <c r="J52" s="174"/>
      <c r="K52" s="175"/>
    </row>
    <row r="53" spans="1:11" ht="18.75" x14ac:dyDescent="0.3">
      <c r="A53" s="579" t="s">
        <v>164</v>
      </c>
      <c r="B53" s="580"/>
      <c r="C53" s="580"/>
      <c r="D53" s="581" t="s">
        <v>135</v>
      </c>
      <c r="E53" s="174"/>
      <c r="F53" s="174"/>
      <c r="G53" s="174"/>
      <c r="H53" s="174"/>
      <c r="I53" s="174"/>
      <c r="J53" s="174"/>
      <c r="K53" s="175"/>
    </row>
    <row r="54" spans="1:11" ht="18.75" x14ac:dyDescent="0.3">
      <c r="A54" s="573" t="s">
        <v>165</v>
      </c>
      <c r="B54" s="574"/>
      <c r="C54" s="574"/>
      <c r="D54" s="575" t="s">
        <v>133</v>
      </c>
      <c r="E54" s="174">
        <f>E52-E53</f>
        <v>0</v>
      </c>
      <c r="F54" s="174">
        <f t="shared" ref="F54:K54" si="13">F51+F52-F53</f>
        <v>0</v>
      </c>
      <c r="G54" s="174">
        <f t="shared" si="13"/>
        <v>0</v>
      </c>
      <c r="H54" s="174">
        <f t="shared" si="13"/>
        <v>0</v>
      </c>
      <c r="I54" s="174">
        <f t="shared" si="13"/>
        <v>0</v>
      </c>
      <c r="J54" s="174">
        <f t="shared" si="13"/>
        <v>0</v>
      </c>
      <c r="K54" s="175">
        <f t="shared" si="13"/>
        <v>0</v>
      </c>
    </row>
    <row r="55" spans="1:11" ht="18.75" x14ac:dyDescent="0.3">
      <c r="A55" s="573" t="s">
        <v>166</v>
      </c>
      <c r="B55" s="574"/>
      <c r="C55" s="574"/>
      <c r="D55" s="575" t="s">
        <v>133</v>
      </c>
      <c r="E55" s="174">
        <f>E51+E54</f>
        <v>0</v>
      </c>
      <c r="F55" s="174">
        <f t="shared" ref="F55:K55" si="14">F51+F54</f>
        <v>0</v>
      </c>
      <c r="G55" s="174">
        <f t="shared" si="14"/>
        <v>0</v>
      </c>
      <c r="H55" s="174">
        <f t="shared" si="14"/>
        <v>0</v>
      </c>
      <c r="I55" s="174">
        <f t="shared" si="14"/>
        <v>0</v>
      </c>
      <c r="J55" s="174">
        <f t="shared" si="14"/>
        <v>0</v>
      </c>
      <c r="K55" s="175">
        <f t="shared" si="14"/>
        <v>0</v>
      </c>
    </row>
    <row r="56" spans="1:11" ht="18.75" x14ac:dyDescent="0.3">
      <c r="A56" s="573" t="s">
        <v>167</v>
      </c>
      <c r="B56" s="574"/>
      <c r="C56" s="574"/>
      <c r="D56" s="575"/>
      <c r="E56" s="177"/>
      <c r="F56" s="177"/>
      <c r="G56" s="177"/>
      <c r="H56" s="177"/>
      <c r="I56" s="177"/>
      <c r="J56" s="177"/>
      <c r="K56" s="178"/>
    </row>
    <row r="57" spans="1:11" ht="19.5" thickBot="1" x14ac:dyDescent="0.35">
      <c r="A57" s="582" t="s">
        <v>149</v>
      </c>
      <c r="B57" s="583"/>
      <c r="C57" s="583"/>
      <c r="D57" s="584"/>
      <c r="E57" s="179"/>
      <c r="F57" s="179"/>
      <c r="G57" s="179"/>
      <c r="H57" s="179"/>
      <c r="I57" s="179"/>
      <c r="J57" s="179"/>
      <c r="K57" s="180"/>
    </row>
    <row r="58" spans="1:11" ht="20.25" thickTop="1" thickBot="1" x14ac:dyDescent="0.35">
      <c r="A58" s="582" t="s">
        <v>168</v>
      </c>
      <c r="B58" s="583"/>
      <c r="C58" s="583"/>
      <c r="D58" s="584"/>
      <c r="E58" s="181">
        <f>E55+E56-E26-E57</f>
        <v>0</v>
      </c>
      <c r="F58" s="181">
        <f t="shared" ref="F58:K58" si="15">F55+F56-F26-F33</f>
        <v>0</v>
      </c>
      <c r="G58" s="181">
        <f t="shared" si="15"/>
        <v>0</v>
      </c>
      <c r="H58" s="181">
        <f t="shared" si="15"/>
        <v>0</v>
      </c>
      <c r="I58" s="181">
        <f t="shared" si="15"/>
        <v>0</v>
      </c>
      <c r="J58" s="181">
        <f t="shared" si="15"/>
        <v>0</v>
      </c>
      <c r="K58" s="182">
        <f t="shared" si="15"/>
        <v>0</v>
      </c>
    </row>
    <row r="59" spans="1:11" ht="19.5" thickTop="1" x14ac:dyDescent="0.3">
      <c r="A59" s="585"/>
      <c r="B59" s="586"/>
      <c r="C59" s="586"/>
      <c r="D59" s="587"/>
      <c r="E59" s="183"/>
      <c r="F59" s="183"/>
      <c r="G59" s="183"/>
      <c r="H59" s="183"/>
      <c r="I59" s="183"/>
      <c r="J59" s="183"/>
      <c r="K59" s="183"/>
    </row>
    <row r="60" spans="1:11" ht="25.5" x14ac:dyDescent="0.35">
      <c r="A60" s="184"/>
      <c r="B60" s="185"/>
      <c r="C60" s="186" t="s">
        <v>169</v>
      </c>
      <c r="D60" s="187"/>
      <c r="E60" s="188"/>
      <c r="F60" s="188"/>
      <c r="G60" s="188"/>
      <c r="H60" s="188"/>
      <c r="I60" s="188"/>
      <c r="J60" s="188"/>
      <c r="K60" s="188"/>
    </row>
    <row r="61" spans="1:11" s="171" customFormat="1" ht="28.35" customHeight="1" x14ac:dyDescent="0.25">
      <c r="A61" s="189"/>
      <c r="B61" s="189"/>
      <c r="C61" t="s">
        <v>170</v>
      </c>
      <c r="D61" s="1"/>
      <c r="E61" s="189"/>
      <c r="F61" s="189"/>
      <c r="G61" s="189"/>
      <c r="H61" s="189"/>
      <c r="I61" s="189"/>
      <c r="J61" s="189"/>
      <c r="K61" s="189"/>
    </row>
    <row r="62" spans="1:11" s="171" customFormat="1" ht="28.35" customHeight="1" x14ac:dyDescent="0.25">
      <c r="A62" s="189"/>
      <c r="B62" s="189"/>
      <c r="C62" s="267" t="s">
        <v>171</v>
      </c>
      <c r="D62" s="267"/>
      <c r="E62" s="268">
        <f>E45</f>
        <v>0</v>
      </c>
      <c r="F62" s="268">
        <f t="shared" ref="F62:K62" si="16">F45</f>
        <v>0</v>
      </c>
      <c r="G62" s="268">
        <f t="shared" si="16"/>
        <v>0</v>
      </c>
      <c r="H62" s="268">
        <f t="shared" si="16"/>
        <v>0</v>
      </c>
      <c r="I62" s="268">
        <f t="shared" si="16"/>
        <v>0</v>
      </c>
      <c r="J62" s="268">
        <f t="shared" si="16"/>
        <v>0</v>
      </c>
      <c r="K62" s="268">
        <f t="shared" si="16"/>
        <v>0</v>
      </c>
    </row>
    <row r="63" spans="1:11" s="171" customFormat="1" ht="28.35" customHeight="1" x14ac:dyDescent="0.25">
      <c r="A63" s="189"/>
      <c r="B63" s="189"/>
      <c r="C63" s="267" t="s">
        <v>172</v>
      </c>
      <c r="D63" s="267"/>
      <c r="E63" s="268">
        <f t="shared" ref="E63:K63" si="17">+E62/(1+$D$60)^E12</f>
        <v>0</v>
      </c>
      <c r="F63" s="268">
        <f t="shared" si="17"/>
        <v>0</v>
      </c>
      <c r="G63" s="268">
        <f t="shared" si="17"/>
        <v>0</v>
      </c>
      <c r="H63" s="268">
        <f t="shared" si="17"/>
        <v>0</v>
      </c>
      <c r="I63" s="268">
        <f t="shared" si="17"/>
        <v>0</v>
      </c>
      <c r="J63" s="268">
        <f t="shared" si="17"/>
        <v>0</v>
      </c>
      <c r="K63" s="268">
        <f t="shared" si="17"/>
        <v>0</v>
      </c>
    </row>
    <row r="64" spans="1:11" s="171" customFormat="1" ht="28.35" customHeight="1" x14ac:dyDescent="0.25">
      <c r="A64" s="189"/>
      <c r="B64" s="189"/>
      <c r="C64" s="267" t="s">
        <v>173</v>
      </c>
      <c r="D64" s="267"/>
      <c r="E64" s="268">
        <f>+E62</f>
        <v>0</v>
      </c>
      <c r="F64" s="268">
        <f t="shared" ref="F64:K65" si="18">+E64+F62</f>
        <v>0</v>
      </c>
      <c r="G64" s="268">
        <f t="shared" si="18"/>
        <v>0</v>
      </c>
      <c r="H64" s="268">
        <f t="shared" si="18"/>
        <v>0</v>
      </c>
      <c r="I64" s="268">
        <f t="shared" si="18"/>
        <v>0</v>
      </c>
      <c r="J64" s="268">
        <f t="shared" si="18"/>
        <v>0</v>
      </c>
      <c r="K64" s="268">
        <f t="shared" si="18"/>
        <v>0</v>
      </c>
    </row>
    <row r="65" spans="1:11" s="171" customFormat="1" ht="28.35" customHeight="1" x14ac:dyDescent="0.25">
      <c r="A65" s="189"/>
      <c r="B65" s="189"/>
      <c r="C65" s="269" t="s">
        <v>174</v>
      </c>
      <c r="D65" s="269"/>
      <c r="E65" s="270">
        <f>+E63</f>
        <v>0</v>
      </c>
      <c r="F65" s="270">
        <f t="shared" si="18"/>
        <v>0</v>
      </c>
      <c r="G65" s="270">
        <f t="shared" si="18"/>
        <v>0</v>
      </c>
      <c r="H65" s="270">
        <f t="shared" si="18"/>
        <v>0</v>
      </c>
      <c r="I65" s="270">
        <f t="shared" si="18"/>
        <v>0</v>
      </c>
      <c r="J65" s="270">
        <f t="shared" si="18"/>
        <v>0</v>
      </c>
      <c r="K65" s="270">
        <f t="shared" si="18"/>
        <v>0</v>
      </c>
    </row>
    <row r="66" spans="1:11" s="171" customFormat="1" ht="28.35" customHeight="1" x14ac:dyDescent="0.25">
      <c r="A66" s="189"/>
      <c r="B66" s="189"/>
      <c r="C66" s="190" t="s">
        <v>175</v>
      </c>
      <c r="D66" s="190"/>
      <c r="E66" s="272">
        <f>+SUM(E63:K63)</f>
        <v>0</v>
      </c>
      <c r="F66" s="170"/>
      <c r="G66" s="170"/>
      <c r="H66" s="170"/>
      <c r="I66" s="170"/>
      <c r="J66" s="170"/>
      <c r="K66" s="170"/>
    </row>
    <row r="67" spans="1:11" s="171" customFormat="1" ht="28.35" customHeight="1" x14ac:dyDescent="0.25">
      <c r="A67" s="189"/>
      <c r="B67" s="189"/>
      <c r="C67" s="170"/>
      <c r="D67" s="170"/>
      <c r="E67" s="170"/>
      <c r="F67" s="170"/>
      <c r="G67" s="170"/>
      <c r="H67" s="170"/>
      <c r="I67" s="170"/>
      <c r="J67" s="170"/>
      <c r="K67" s="170"/>
    </row>
    <row r="68" spans="1:11" s="171" customFormat="1" ht="28.35" customHeight="1" x14ac:dyDescent="0.25">
      <c r="A68" s="170"/>
      <c r="B68" s="170"/>
      <c r="C68" s="190" t="s">
        <v>176</v>
      </c>
      <c r="D68" s="190"/>
      <c r="E68" s="271" t="e">
        <f>+IRR(E62:K62, 12%)</f>
        <v>#NUM!</v>
      </c>
      <c r="F68" s="191">
        <v>0.1</v>
      </c>
      <c r="G68" s="170"/>
      <c r="H68" s="192"/>
      <c r="I68" s="170"/>
      <c r="J68" s="170"/>
      <c r="K68" s="170"/>
    </row>
    <row r="69" spans="1:11" s="171" customFormat="1" ht="28.35" customHeight="1" x14ac:dyDescent="0.25">
      <c r="A69" s="170"/>
      <c r="B69" s="170"/>
      <c r="C69" s="170"/>
      <c r="D69" s="170"/>
      <c r="E69" s="170"/>
      <c r="F69" s="170"/>
      <c r="G69" s="170"/>
      <c r="H69" s="170"/>
      <c r="I69" s="170"/>
      <c r="J69" s="170"/>
    </row>
    <row r="70" spans="1:11" s="171" customFormat="1" ht="28.35" customHeight="1" x14ac:dyDescent="0.25">
      <c r="A70" s="170"/>
      <c r="B70" s="170"/>
      <c r="C70" s="170"/>
      <c r="D70" s="170"/>
      <c r="E70" s="170"/>
      <c r="F70" s="170"/>
      <c r="G70" s="170"/>
      <c r="H70" s="170"/>
      <c r="I70" s="170"/>
      <c r="J70" s="170"/>
    </row>
  </sheetData>
  <mergeCells count="5">
    <mergeCell ref="A7:K7"/>
    <mergeCell ref="A10:C10"/>
    <mergeCell ref="A13:D14"/>
    <mergeCell ref="A15:D15"/>
    <mergeCell ref="A6:K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41"/>
  <sheetViews>
    <sheetView workbookViewId="0">
      <selection activeCell="K30" sqref="K30"/>
    </sheetView>
  </sheetViews>
  <sheetFormatPr baseColWidth="10" defaultColWidth="11.42578125" defaultRowHeight="15" x14ac:dyDescent="0.25"/>
  <cols>
    <col min="1" max="1" width="12.5703125" customWidth="1"/>
    <col min="2" max="2" width="2.140625" customWidth="1"/>
    <col min="3" max="3" width="16.42578125" customWidth="1"/>
    <col min="4" max="4" width="10" customWidth="1"/>
    <col min="5" max="5" width="12.7109375" customWidth="1"/>
    <col min="6" max="6" width="9.85546875" customWidth="1"/>
    <col min="7" max="7" width="11.42578125" customWidth="1"/>
    <col min="8" max="8" width="10" customWidth="1"/>
    <col min="9" max="9" width="12.5703125" customWidth="1"/>
    <col min="10" max="13" width="11.42578125" style="1"/>
  </cols>
  <sheetData>
    <row r="1" spans="1:13" ht="72" customHeight="1" x14ac:dyDescent="0.25">
      <c r="A1" s="2"/>
      <c r="B1" s="2"/>
      <c r="C1" s="2"/>
      <c r="D1" s="2"/>
      <c r="E1" s="2"/>
      <c r="F1" s="2"/>
      <c r="G1" s="2"/>
      <c r="H1" s="2"/>
      <c r="I1" s="2"/>
    </row>
    <row r="2" spans="1:13" ht="21.95" customHeight="1" x14ac:dyDescent="0.25">
      <c r="A2" s="823" t="s">
        <v>357</v>
      </c>
      <c r="B2" s="823"/>
      <c r="C2" s="823"/>
      <c r="D2" s="823"/>
      <c r="E2" s="823"/>
      <c r="F2" s="823"/>
      <c r="G2" s="823"/>
      <c r="H2" s="823"/>
      <c r="I2" s="823"/>
    </row>
    <row r="3" spans="1:13" ht="55.5" customHeight="1" x14ac:dyDescent="0.25">
      <c r="A3" s="689" t="s">
        <v>264</v>
      </c>
      <c r="B3" s="690"/>
      <c r="C3" s="690"/>
      <c r="D3" s="690"/>
      <c r="E3" s="690"/>
      <c r="F3" s="690"/>
      <c r="G3" s="690"/>
      <c r="H3" s="690"/>
      <c r="I3" s="836"/>
    </row>
    <row r="4" spans="1:13" ht="6.75" customHeight="1" x14ac:dyDescent="0.25">
      <c r="A4" s="21"/>
      <c r="B4" s="142"/>
      <c r="C4" s="142"/>
      <c r="D4" s="142"/>
      <c r="E4" s="142"/>
      <c r="F4" s="142"/>
      <c r="G4" s="142"/>
      <c r="H4" s="142"/>
      <c r="I4" s="142"/>
    </row>
    <row r="5" spans="1:13" s="28" customFormat="1" ht="12.75" x14ac:dyDescent="0.2">
      <c r="B5" s="273"/>
      <c r="C5" s="273"/>
      <c r="D5" s="273"/>
      <c r="E5" s="273"/>
      <c r="F5" s="273"/>
      <c r="G5" s="273"/>
      <c r="H5" s="273"/>
      <c r="I5" s="273"/>
      <c r="J5" s="22"/>
      <c r="K5" s="22"/>
      <c r="L5" s="22"/>
      <c r="M5" s="22"/>
    </row>
    <row r="6" spans="1:13" s="22" customFormat="1" ht="16.5" thickBot="1" x14ac:dyDescent="0.3">
      <c r="A6" s="29"/>
      <c r="B6" s="26"/>
      <c r="C6" s="26"/>
      <c r="D6" s="26"/>
      <c r="E6" s="26"/>
      <c r="F6" s="26"/>
      <c r="G6" s="26"/>
      <c r="H6" s="26"/>
      <c r="I6" s="26"/>
    </row>
    <row r="7" spans="1:13" x14ac:dyDescent="0.25">
      <c r="A7" s="830" t="s">
        <v>234</v>
      </c>
      <c r="B7" s="830"/>
      <c r="C7" s="830"/>
      <c r="D7" s="837"/>
      <c r="E7" s="274" t="s">
        <v>65</v>
      </c>
      <c r="F7" s="274" t="s">
        <v>28</v>
      </c>
      <c r="G7" s="274" t="s">
        <v>29</v>
      </c>
      <c r="H7" s="275" t="s">
        <v>125</v>
      </c>
      <c r="I7" s="834" t="s">
        <v>235</v>
      </c>
    </row>
    <row r="8" spans="1:13" ht="15.75" thickBot="1" x14ac:dyDescent="0.3">
      <c r="A8" s="838"/>
      <c r="B8" s="838"/>
      <c r="C8" s="838"/>
      <c r="D8" s="839"/>
      <c r="E8" s="276">
        <f>'FICHE 7 - Plan d''affaires'!E14</f>
        <v>0</v>
      </c>
      <c r="F8" s="276">
        <f>E8+1</f>
        <v>1</v>
      </c>
      <c r="G8" s="276">
        <f>E8+2</f>
        <v>2</v>
      </c>
      <c r="H8" s="277">
        <f>E8+3</f>
        <v>3</v>
      </c>
      <c r="I8" s="835"/>
    </row>
    <row r="9" spans="1:13" x14ac:dyDescent="0.25">
      <c r="A9" s="279" t="s">
        <v>236</v>
      </c>
      <c r="B9" s="280"/>
      <c r="C9" s="280"/>
      <c r="D9" s="281"/>
      <c r="E9" s="282">
        <f>SUM(E10:E12)</f>
        <v>0</v>
      </c>
      <c r="F9" s="283">
        <f>SUM(F10:F12)</f>
        <v>0</v>
      </c>
      <c r="G9" s="283">
        <f>SUM(G10:G12)</f>
        <v>0</v>
      </c>
      <c r="H9" s="283">
        <f>SUM(H10:H12)</f>
        <v>0</v>
      </c>
      <c r="I9" s="394">
        <f>SUM(I10:I12)</f>
        <v>0</v>
      </c>
    </row>
    <row r="10" spans="1:13" s="291" customFormat="1" ht="11.25" x14ac:dyDescent="0.2">
      <c r="A10" s="284" t="s">
        <v>237</v>
      </c>
      <c r="B10" s="285"/>
      <c r="C10" s="285"/>
      <c r="D10" s="286"/>
      <c r="E10" s="287"/>
      <c r="F10" s="288"/>
      <c r="G10" s="288"/>
      <c r="H10" s="289"/>
      <c r="I10" s="395">
        <f>SUM(E10:H10)</f>
        <v>0</v>
      </c>
      <c r="J10" s="290"/>
      <c r="K10" s="290"/>
      <c r="L10" s="290"/>
      <c r="M10" s="290"/>
    </row>
    <row r="11" spans="1:13" s="291" customFormat="1" ht="11.25" x14ac:dyDescent="0.2">
      <c r="A11" s="824" t="s">
        <v>238</v>
      </c>
      <c r="B11" s="825"/>
      <c r="C11" s="825"/>
      <c r="D11" s="826"/>
      <c r="E11" s="287"/>
      <c r="F11" s="288"/>
      <c r="G11" s="288"/>
      <c r="H11" s="289"/>
      <c r="I11" s="395">
        <f>SUM(E11:H11)</f>
        <v>0</v>
      </c>
      <c r="J11" s="290"/>
      <c r="K11" s="290"/>
      <c r="L11" s="290"/>
      <c r="M11" s="290"/>
    </row>
    <row r="12" spans="1:13" s="291" customFormat="1" ht="11.25" x14ac:dyDescent="0.2">
      <c r="A12" s="292" t="s">
        <v>239</v>
      </c>
      <c r="B12" s="293"/>
      <c r="C12" s="293"/>
      <c r="D12" s="294"/>
      <c r="E12" s="295"/>
      <c r="F12" s="296"/>
      <c r="G12" s="296"/>
      <c r="H12" s="297"/>
      <c r="I12" s="395">
        <f>SUM(E12:H12)</f>
        <v>0</v>
      </c>
      <c r="J12" s="290"/>
      <c r="K12" s="290"/>
      <c r="L12" s="290"/>
      <c r="M12" s="290"/>
    </row>
    <row r="13" spans="1:13" x14ac:dyDescent="0.25">
      <c r="A13" s="298" t="s">
        <v>240</v>
      </c>
      <c r="B13" s="299"/>
      <c r="C13" s="299"/>
      <c r="D13" s="300"/>
      <c r="E13" s="301"/>
      <c r="F13" s="302"/>
      <c r="G13" s="302"/>
      <c r="H13" s="303"/>
      <c r="I13" s="397">
        <f t="shared" ref="I13:I19" si="0">SUM(E13:H13)</f>
        <v>0</v>
      </c>
    </row>
    <row r="14" spans="1:13" s="311" customFormat="1" ht="11.25" x14ac:dyDescent="0.2">
      <c r="A14" s="304" t="s">
        <v>241</v>
      </c>
      <c r="B14" s="305"/>
      <c r="C14" s="305"/>
      <c r="D14" s="306"/>
      <c r="E14" s="307"/>
      <c r="F14" s="308"/>
      <c r="G14" s="308"/>
      <c r="H14" s="309"/>
      <c r="I14" s="398">
        <f t="shared" si="0"/>
        <v>0</v>
      </c>
      <c r="J14" s="310"/>
      <c r="K14" s="310"/>
      <c r="L14" s="310"/>
      <c r="M14" s="310"/>
    </row>
    <row r="15" spans="1:13" x14ac:dyDescent="0.25">
      <c r="A15" s="312" t="s">
        <v>242</v>
      </c>
      <c r="B15" s="313"/>
      <c r="C15" s="313"/>
      <c r="D15" s="314"/>
      <c r="E15" s="315"/>
      <c r="F15" s="316"/>
      <c r="G15" s="316"/>
      <c r="H15" s="317"/>
      <c r="I15" s="399">
        <f t="shared" si="0"/>
        <v>0</v>
      </c>
    </row>
    <row r="16" spans="1:13" x14ac:dyDescent="0.25">
      <c r="A16" s="318" t="s">
        <v>243</v>
      </c>
      <c r="B16" s="319"/>
      <c r="C16" s="319"/>
      <c r="D16" s="320"/>
      <c r="E16" s="321">
        <f>E17+E18</f>
        <v>0</v>
      </c>
      <c r="F16" s="322">
        <f>F17+F18</f>
        <v>0</v>
      </c>
      <c r="G16" s="322">
        <f>G17+G18</f>
        <v>0</v>
      </c>
      <c r="H16" s="322">
        <f>H17+H18</f>
        <v>0</v>
      </c>
      <c r="I16" s="400">
        <f t="shared" si="0"/>
        <v>0</v>
      </c>
    </row>
    <row r="17" spans="1:13" s="311" customFormat="1" ht="11.25" x14ac:dyDescent="0.2">
      <c r="A17" s="323" t="s">
        <v>244</v>
      </c>
      <c r="B17" s="324"/>
      <c r="C17" s="324"/>
      <c r="D17" s="325"/>
      <c r="E17" s="326"/>
      <c r="F17" s="327"/>
      <c r="G17" s="327"/>
      <c r="H17" s="328"/>
      <c r="I17" s="395">
        <f t="shared" si="0"/>
        <v>0</v>
      </c>
      <c r="J17" s="310"/>
      <c r="K17" s="310"/>
      <c r="L17" s="310"/>
      <c r="M17" s="310"/>
    </row>
    <row r="18" spans="1:13" s="311" customFormat="1" ht="11.25" x14ac:dyDescent="0.2">
      <c r="A18" s="329" t="s">
        <v>245</v>
      </c>
      <c r="B18" s="330"/>
      <c r="C18" s="330"/>
      <c r="D18" s="331"/>
      <c r="E18" s="332"/>
      <c r="F18" s="333"/>
      <c r="G18" s="333"/>
      <c r="H18" s="334"/>
      <c r="I18" s="396">
        <f t="shared" si="0"/>
        <v>0</v>
      </c>
      <c r="J18" s="310"/>
      <c r="K18" s="310"/>
      <c r="L18" s="310"/>
      <c r="M18" s="310"/>
    </row>
    <row r="19" spans="1:13" ht="15.75" thickBot="1" x14ac:dyDescent="0.3">
      <c r="A19" s="335" t="s">
        <v>246</v>
      </c>
      <c r="B19" s="336"/>
      <c r="C19" s="336"/>
      <c r="D19" s="337"/>
      <c r="E19" s="338"/>
      <c r="F19" s="339"/>
      <c r="G19" s="339"/>
      <c r="H19" s="340"/>
      <c r="I19" s="401">
        <f t="shared" si="0"/>
        <v>0</v>
      </c>
    </row>
    <row r="20" spans="1:13" ht="15.75" thickBot="1" x14ac:dyDescent="0.3">
      <c r="A20" s="827" t="s">
        <v>247</v>
      </c>
      <c r="B20" s="828"/>
      <c r="C20" s="828"/>
      <c r="D20" s="829"/>
      <c r="E20" s="341">
        <f>E9+E13+E15+E16+E19</f>
        <v>0</v>
      </c>
      <c r="F20" s="341">
        <f>F9+F13+F15+F16+F19</f>
        <v>0</v>
      </c>
      <c r="G20" s="341">
        <f>G9+G13+G15+G16+G19</f>
        <v>0</v>
      </c>
      <c r="H20" s="341">
        <f>H9+H13+H15+H16+H19</f>
        <v>0</v>
      </c>
      <c r="I20" s="342">
        <f>I9+I13+I15+I16+I19</f>
        <v>0</v>
      </c>
    </row>
    <row r="21" spans="1:13" ht="15.75" thickBot="1" x14ac:dyDescent="0.3">
      <c r="A21" s="250"/>
      <c r="B21" s="250"/>
      <c r="C21" s="250"/>
      <c r="D21" s="250"/>
    </row>
    <row r="22" spans="1:13" x14ac:dyDescent="0.25">
      <c r="A22" s="830" t="s">
        <v>248</v>
      </c>
      <c r="B22" s="830"/>
      <c r="C22" s="830"/>
      <c r="D22" s="831"/>
      <c r="E22" s="343" t="str">
        <f>E7</f>
        <v>N</v>
      </c>
      <c r="F22" s="343" t="str">
        <f>F7</f>
        <v>N+1</v>
      </c>
      <c r="G22" s="343" t="str">
        <f>G7</f>
        <v>N+2</v>
      </c>
      <c r="H22" s="343" t="str">
        <f>H7</f>
        <v>N+3</v>
      </c>
      <c r="I22" s="834" t="s">
        <v>235</v>
      </c>
    </row>
    <row r="23" spans="1:13" ht="15.75" thickBot="1" x14ac:dyDescent="0.3">
      <c r="A23" s="832"/>
      <c r="B23" s="832"/>
      <c r="C23" s="832"/>
      <c r="D23" s="833"/>
      <c r="E23" s="276">
        <f>E8</f>
        <v>0</v>
      </c>
      <c r="F23" s="276">
        <f>E23+1</f>
        <v>1</v>
      </c>
      <c r="G23" s="276">
        <f>E23+2</f>
        <v>2</v>
      </c>
      <c r="H23" s="277">
        <f>E23+3</f>
        <v>3</v>
      </c>
      <c r="I23" s="835"/>
    </row>
    <row r="24" spans="1:13" s="349" customFormat="1" ht="12" x14ac:dyDescent="0.2">
      <c r="A24" s="344" t="s">
        <v>249</v>
      </c>
      <c r="B24" s="313"/>
      <c r="C24" s="313"/>
      <c r="D24" s="313"/>
      <c r="E24" s="345"/>
      <c r="F24" s="345"/>
      <c r="G24" s="345"/>
      <c r="H24" s="346"/>
      <c r="I24" s="347">
        <f>SUM(E24:H24)</f>
        <v>0</v>
      </c>
      <c r="J24" s="348"/>
      <c r="K24" s="348"/>
      <c r="L24" s="348"/>
      <c r="M24" s="348"/>
    </row>
    <row r="25" spans="1:13" s="349" customFormat="1" ht="12" x14ac:dyDescent="0.2">
      <c r="A25" s="350" t="s">
        <v>250</v>
      </c>
      <c r="B25" s="313"/>
      <c r="C25" s="313"/>
      <c r="D25" s="313"/>
      <c r="E25" s="345"/>
      <c r="F25" s="345"/>
      <c r="G25" s="345"/>
      <c r="H25" s="346"/>
      <c r="I25" s="351">
        <f>SUM(E25:H25)</f>
        <v>0</v>
      </c>
      <c r="J25" s="348"/>
      <c r="K25" s="348"/>
      <c r="L25" s="348"/>
      <c r="M25" s="348"/>
    </row>
    <row r="26" spans="1:13" s="349" customFormat="1" ht="12" x14ac:dyDescent="0.2">
      <c r="A26" s="352" t="s">
        <v>251</v>
      </c>
      <c r="B26" s="299"/>
      <c r="C26" s="299"/>
      <c r="D26" s="299"/>
      <c r="E26" s="353">
        <f>SUM(E27:E31)</f>
        <v>0</v>
      </c>
      <c r="F26" s="353">
        <f>SUM(F27:F31)</f>
        <v>0</v>
      </c>
      <c r="G26" s="353">
        <f>SUM(G27:G31)</f>
        <v>0</v>
      </c>
      <c r="H26" s="354">
        <f>SUM(H27:H31)</f>
        <v>0</v>
      </c>
      <c r="I26" s="351">
        <f>SUM(E26:H26)</f>
        <v>0</v>
      </c>
      <c r="J26" s="348"/>
      <c r="K26" s="348"/>
      <c r="L26" s="348"/>
      <c r="M26" s="348"/>
    </row>
    <row r="27" spans="1:13" s="349" customFormat="1" ht="12" x14ac:dyDescent="0.2">
      <c r="A27" s="355" t="s">
        <v>262</v>
      </c>
      <c r="B27" s="356"/>
      <c r="C27" s="356"/>
      <c r="D27" s="356"/>
      <c r="E27" s="357"/>
      <c r="F27" s="357"/>
      <c r="G27" s="357"/>
      <c r="H27" s="358"/>
      <c r="I27" s="359">
        <f>SUM(E27:H27)</f>
        <v>0</v>
      </c>
      <c r="J27" s="348"/>
      <c r="K27" s="348"/>
      <c r="L27" s="348"/>
      <c r="M27" s="348"/>
    </row>
    <row r="28" spans="1:13" s="349" customFormat="1" ht="12" x14ac:dyDescent="0.2">
      <c r="A28" s="355" t="s">
        <v>252</v>
      </c>
      <c r="B28" s="356"/>
      <c r="C28" s="356"/>
      <c r="D28" s="356"/>
      <c r="E28" s="357"/>
      <c r="F28" s="357"/>
      <c r="G28" s="357"/>
      <c r="H28" s="358"/>
      <c r="I28" s="359">
        <f t="shared" ref="I28:I31" si="1">SUM(E28:H28)</f>
        <v>0</v>
      </c>
      <c r="J28" s="348"/>
      <c r="K28" s="348"/>
      <c r="L28" s="348"/>
      <c r="M28" s="348"/>
    </row>
    <row r="29" spans="1:13" s="349" customFormat="1" ht="12" x14ac:dyDescent="0.2">
      <c r="A29" s="360" t="s">
        <v>253</v>
      </c>
      <c r="B29" s="356"/>
      <c r="C29" s="356"/>
      <c r="D29" s="356"/>
      <c r="E29" s="357"/>
      <c r="F29" s="357"/>
      <c r="G29" s="357"/>
      <c r="H29" s="358"/>
      <c r="I29" s="359">
        <f t="shared" si="1"/>
        <v>0</v>
      </c>
      <c r="J29" s="348"/>
      <c r="K29" s="348"/>
      <c r="L29" s="348"/>
      <c r="M29" s="348"/>
    </row>
    <row r="30" spans="1:13" s="349" customFormat="1" ht="12" x14ac:dyDescent="0.2">
      <c r="A30" s="355" t="s">
        <v>254</v>
      </c>
      <c r="B30" s="356"/>
      <c r="C30" s="356"/>
      <c r="D30" s="356"/>
      <c r="E30" s="357"/>
      <c r="F30" s="357"/>
      <c r="G30" s="357"/>
      <c r="H30" s="358"/>
      <c r="I30" s="359">
        <f t="shared" si="1"/>
        <v>0</v>
      </c>
      <c r="J30" s="348"/>
      <c r="K30" s="348"/>
      <c r="L30" s="348"/>
      <c r="M30" s="348"/>
    </row>
    <row r="31" spans="1:13" s="349" customFormat="1" ht="12" x14ac:dyDescent="0.2">
      <c r="A31" s="361" t="s">
        <v>40</v>
      </c>
      <c r="B31" s="362"/>
      <c r="C31" s="362"/>
      <c r="D31" s="362"/>
      <c r="E31" s="363"/>
      <c r="F31" s="363"/>
      <c r="G31" s="363"/>
      <c r="H31" s="364"/>
      <c r="I31" s="359">
        <f t="shared" si="1"/>
        <v>0</v>
      </c>
      <c r="J31" s="348"/>
      <c r="K31" s="348"/>
      <c r="L31" s="348"/>
      <c r="M31" s="348"/>
    </row>
    <row r="32" spans="1:13" s="349" customFormat="1" ht="12" x14ac:dyDescent="0.2">
      <c r="A32" s="365" t="s">
        <v>255</v>
      </c>
      <c r="B32" s="313"/>
      <c r="C32" s="313"/>
      <c r="D32" s="313"/>
      <c r="E32" s="345"/>
      <c r="F32" s="345"/>
      <c r="G32" s="345"/>
      <c r="H32" s="346"/>
      <c r="I32" s="351">
        <f>SUM(E32:H32)</f>
        <v>0</v>
      </c>
      <c r="J32" s="348"/>
      <c r="K32" s="348"/>
      <c r="L32" s="348"/>
      <c r="M32" s="348"/>
    </row>
    <row r="33" spans="1:16" s="349" customFormat="1" ht="12" x14ac:dyDescent="0.2">
      <c r="A33" s="365" t="s">
        <v>256</v>
      </c>
      <c r="B33" s="313"/>
      <c r="C33" s="313"/>
      <c r="D33" s="313"/>
      <c r="E33" s="345"/>
      <c r="F33" s="345"/>
      <c r="G33" s="345"/>
      <c r="H33" s="346"/>
      <c r="I33" s="351">
        <f>SUM(E33:H33)</f>
        <v>0</v>
      </c>
      <c r="J33" s="348"/>
      <c r="K33" s="348"/>
      <c r="L33" s="348"/>
      <c r="M33" s="348"/>
    </row>
    <row r="34" spans="1:16" s="349" customFormat="1" ht="12.75" thickBot="1" x14ac:dyDescent="0.25">
      <c r="A34" s="312" t="s">
        <v>257</v>
      </c>
      <c r="B34" s="366"/>
      <c r="C34" s="313"/>
      <c r="D34" s="313"/>
      <c r="E34" s="402"/>
      <c r="F34" s="402"/>
      <c r="G34" s="402"/>
      <c r="H34" s="403"/>
      <c r="I34" s="347">
        <f>SUM(E34:H34)</f>
        <v>0</v>
      </c>
      <c r="J34" s="348"/>
      <c r="K34" s="348"/>
      <c r="L34" s="348"/>
      <c r="M34" s="348"/>
    </row>
    <row r="35" spans="1:16" ht="16.5" thickBot="1" x14ac:dyDescent="0.3">
      <c r="A35" s="367" t="s">
        <v>258</v>
      </c>
      <c r="B35" s="368"/>
      <c r="C35" s="368"/>
      <c r="D35" s="368"/>
      <c r="E35" s="369">
        <f>E24+E25+E26+E32+E33+E34</f>
        <v>0</v>
      </c>
      <c r="F35" s="369">
        <f>F24+F25+F26+F32+F33+F34</f>
        <v>0</v>
      </c>
      <c r="G35" s="369">
        <f>G24+G25+G26+G32+G33+G34</f>
        <v>0</v>
      </c>
      <c r="H35" s="370">
        <f>H24+H25+H26+H32+H33+H34</f>
        <v>0</v>
      </c>
      <c r="I35" s="342">
        <f>I24+I25+I26+I32+I33+I34</f>
        <v>0</v>
      </c>
    </row>
    <row r="36" spans="1:16" ht="16.5" thickBot="1" x14ac:dyDescent="0.3">
      <c r="A36" s="371"/>
      <c r="B36" s="371"/>
      <c r="C36" s="371"/>
      <c r="D36" s="371"/>
      <c r="E36" s="372"/>
      <c r="F36" s="372"/>
      <c r="G36" s="372"/>
      <c r="H36" s="372"/>
      <c r="I36" s="372"/>
    </row>
    <row r="37" spans="1:16" ht="16.5" thickBot="1" x14ac:dyDescent="0.3">
      <c r="A37" s="373" t="s">
        <v>259</v>
      </c>
      <c r="B37" s="368"/>
      <c r="C37" s="368"/>
      <c r="D37" s="368"/>
      <c r="E37" s="369">
        <f>E35-E20</f>
        <v>0</v>
      </c>
      <c r="F37" s="369">
        <f>F35-F20</f>
        <v>0</v>
      </c>
      <c r="G37" s="369">
        <f>G35-G20</f>
        <v>0</v>
      </c>
      <c r="H37" s="369">
        <f>H35-H20</f>
        <v>0</v>
      </c>
      <c r="I37" s="374">
        <f>I35-I20</f>
        <v>0</v>
      </c>
    </row>
    <row r="38" spans="1:16" ht="16.5" thickBot="1" x14ac:dyDescent="0.3">
      <c r="A38" s="371"/>
      <c r="B38" s="371"/>
      <c r="C38" s="371"/>
      <c r="D38" s="371"/>
      <c r="E38" s="372"/>
      <c r="F38" s="372"/>
      <c r="G38" s="372"/>
      <c r="H38" s="372"/>
      <c r="I38" s="372"/>
    </row>
    <row r="39" spans="1:16" s="381" customFormat="1" ht="15" customHeight="1" thickBot="1" x14ac:dyDescent="0.3">
      <c r="A39" s="375" t="s">
        <v>362</v>
      </c>
      <c r="B39" s="376"/>
      <c r="C39" s="376"/>
      <c r="D39" s="377"/>
      <c r="E39" s="378">
        <f>E23</f>
        <v>0</v>
      </c>
      <c r="F39" s="378">
        <f t="shared" ref="F39:H39" si="2">F23</f>
        <v>1</v>
      </c>
      <c r="G39" s="378">
        <f t="shared" si="2"/>
        <v>2</v>
      </c>
      <c r="H39" s="378">
        <f t="shared" si="2"/>
        <v>3</v>
      </c>
      <c r="I39" s="379"/>
      <c r="J39" s="380"/>
      <c r="K39" s="1"/>
      <c r="L39" s="1"/>
      <c r="M39" s="1"/>
      <c r="N39"/>
      <c r="O39"/>
      <c r="P39"/>
    </row>
    <row r="40" spans="1:16" s="381" customFormat="1" x14ac:dyDescent="0.25">
      <c r="A40" s="382" t="s">
        <v>260</v>
      </c>
      <c r="B40" s="383"/>
      <c r="C40" s="383"/>
      <c r="D40" s="384"/>
      <c r="E40" s="385"/>
      <c r="F40" s="386"/>
      <c r="G40" s="386"/>
      <c r="H40" s="387"/>
      <c r="I40" s="218"/>
      <c r="J40" s="380"/>
      <c r="K40" s="1"/>
      <c r="L40" s="1"/>
      <c r="M40" s="1"/>
      <c r="N40"/>
      <c r="O40"/>
      <c r="P40"/>
    </row>
    <row r="41" spans="1:16" s="381" customFormat="1" ht="15.75" thickBot="1" x14ac:dyDescent="0.3">
      <c r="A41" s="388" t="s">
        <v>261</v>
      </c>
      <c r="B41" s="389"/>
      <c r="C41" s="389"/>
      <c r="D41" s="390"/>
      <c r="E41" s="391"/>
      <c r="F41" s="392"/>
      <c r="G41" s="392"/>
      <c r="H41" s="393"/>
      <c r="I41" s="278"/>
      <c r="J41" s="380"/>
      <c r="K41" s="1"/>
      <c r="L41" s="1"/>
      <c r="M41" s="1"/>
      <c r="N41"/>
      <c r="O41"/>
      <c r="P41"/>
    </row>
  </sheetData>
  <mergeCells count="8">
    <mergeCell ref="A2:I2"/>
    <mergeCell ref="A11:D11"/>
    <mergeCell ref="A20:D20"/>
    <mergeCell ref="A22:D23"/>
    <mergeCell ref="I22:I23"/>
    <mergeCell ref="A3:I3"/>
    <mergeCell ref="A7:D8"/>
    <mergeCell ref="I7:I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CHECK LIST</vt:lpstr>
      <vt:lpstr>FICHE 1 - Dépenses du projet</vt:lpstr>
      <vt:lpstr>FICHE 2 - Indicateurs</vt:lpstr>
      <vt:lpstr>FICHE 3 - Activités Site Projet</vt:lpstr>
      <vt:lpstr>FICHE 4 - Sites de production</vt:lpstr>
      <vt:lpstr>FICHE 5 - Taille entreprise</vt:lpstr>
      <vt:lpstr>FICHE 6 - Situation financière</vt:lpstr>
      <vt:lpstr>FICHE 7 - Plan d'affaires</vt:lpstr>
      <vt:lpstr>FICHE 8 - Plan de financement</vt:lpstr>
      <vt:lpstr>Listes</vt:lpstr>
      <vt:lpstr>Filières</vt:lpstr>
      <vt:lpstr>type_formation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NICOLLEAU François-Clément</dc:creator>
  <cp:lastModifiedBy>NICOLLEAU François-Clément</cp:lastModifiedBy>
  <dcterms:created xsi:type="dcterms:W3CDTF">2020-11-06T16:24:15Z</dcterms:created>
  <dcterms:modified xsi:type="dcterms:W3CDTF">2021-04-08T14:42:01Z</dcterms:modified>
</cp:coreProperties>
</file>