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300" windowWidth="15480" windowHeight="9975" tabRatio="752" activeTab="2"/>
  </bookViews>
  <sheets>
    <sheet name="colza-tournesol" sheetId="1" r:id="rId1"/>
    <sheet name="soja-lin" sheetId="2" r:id="rId2"/>
    <sheet name="pois-feves-lupin" sheetId="3" r:id="rId3"/>
  </sheets>
  <definedNames>
    <definedName name="_xlnm.Print_Area" localSheetId="0">'colza-tournesol'!$A$1:$N$81</definedName>
    <definedName name="_xlnm.Print_Area" localSheetId="2">'pois-feves-lupin'!$A$1:$R$80</definedName>
    <definedName name="_xlnm.Print_Area" localSheetId="1">'soja-lin'!$A$1:$R$80</definedName>
  </definedNames>
  <calcPr fullCalcOnLoad="1"/>
</workbook>
</file>

<file path=xl/sharedStrings.xml><?xml version="1.0" encoding="utf-8"?>
<sst xmlns="http://schemas.openxmlformats.org/spreadsheetml/2006/main" count="172" uniqueCount="37">
  <si>
    <t>colza</t>
  </si>
  <si>
    <t>tournesol</t>
  </si>
  <si>
    <t>soja</t>
  </si>
  <si>
    <t>%</t>
  </si>
  <si>
    <t>pois</t>
  </si>
  <si>
    <t>lupin</t>
  </si>
  <si>
    <t>collecte</t>
  </si>
  <si>
    <t>semence</t>
  </si>
  <si>
    <t>Stocks nationaux des protéagineux</t>
  </si>
  <si>
    <t>total oléagineux</t>
  </si>
  <si>
    <t>Stocks nationaux des oléagineux</t>
  </si>
  <si>
    <t>semence totale</t>
  </si>
  <si>
    <t xml:space="preserve"> Mois</t>
  </si>
  <si>
    <t xml:space="preserve"> juillet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</si>
  <si>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</si>
  <si>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</si>
  <si>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</si>
  <si>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</si>
  <si>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</si>
  <si>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</si>
  <si>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</si>
  <si>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</si>
  <si>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</si>
  <si>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</si>
  <si>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</si>
  <si>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</si>
  <si>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lin</t>
  </si>
  <si>
    <t>feves</t>
  </si>
  <si>
    <t>st totale</t>
  </si>
  <si>
    <t>st bio</t>
  </si>
  <si>
    <t>total</t>
  </si>
  <si>
    <t>07</t>
  </si>
  <si>
    <t>08</t>
  </si>
  <si>
    <t>09</t>
  </si>
  <si>
    <t>stock</t>
  </si>
  <si>
    <t>2010</t>
  </si>
  <si>
    <t>situation provisoire au 31 janvier    récolte 2009 à 2011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</si>
</sst>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d\-mmm\-\y\y"/>
    <numFmt numFmtId="173" formatCode="0.0%"/>
    <numFmt numFmtId="174" formatCode="0.000%"/>
    <numFmt numFmtId="175" formatCode="#,##0.0"/>
    <numFmt numFmtId="176" formatCode="0.0000000"/>
    <numFmt numFmtId="177" formatCode="0.00000000"/>
    <numFmt numFmtId="178" formatCode="0.00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mmm\-yyyy"/>
    <numFmt numFmtId="185" formatCode="dd/mm/yyyy\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0C]dddd\ d\ mmmm\ yyyy"/>
    <numFmt numFmtId="195" formatCode="[$-40C]mmmm\-yy;@"/>
  </numFmts>
  <fonts count="72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i/>
      <sz val="14"/>
      <name val="Times New Roman"/>
      <family val="0"/>
    </font>
    <font>
      <b/>
      <sz val="9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sz val="10"/>
      <color indexed="56"/>
      <name val="MS Sans Serif"/>
      <family val="0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i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17"/>
      <name val="Arial"/>
      <family val="2"/>
    </font>
    <font>
      <b/>
      <i/>
      <sz val="18"/>
      <color indexed="20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color indexed="8"/>
      <name val="Arial Black"/>
      <family val="2"/>
    </font>
    <font>
      <sz val="20"/>
      <name val="Arial Black"/>
      <family val="2"/>
    </font>
    <font>
      <sz val="8.5"/>
      <name val="Arial"/>
      <family val="0"/>
    </font>
    <font>
      <b/>
      <sz val="10.25"/>
      <name val="Arial"/>
      <family val="2"/>
    </font>
    <font>
      <b/>
      <sz val="9"/>
      <color indexed="50"/>
      <name val="Arial"/>
      <family val="2"/>
    </font>
    <font>
      <b/>
      <i/>
      <sz val="14"/>
      <color indexed="46"/>
      <name val="Times New Roman"/>
      <family val="1"/>
    </font>
    <font>
      <sz val="11"/>
      <color indexed="46"/>
      <name val="Arial Black"/>
      <family val="2"/>
    </font>
    <font>
      <sz val="12"/>
      <color indexed="46"/>
      <name val="Arial Black"/>
      <family val="2"/>
    </font>
    <font>
      <b/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46"/>
      <name val="Arial Black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2.25"/>
      <name val="Arial"/>
      <family val="0"/>
    </font>
    <font>
      <b/>
      <sz val="2.25"/>
      <name val="Arial"/>
      <family val="2"/>
    </font>
    <font>
      <sz val="15"/>
      <color indexed="17"/>
      <name val="Arial Black"/>
      <family val="2"/>
    </font>
    <font>
      <b/>
      <sz val="11"/>
      <color indexed="50"/>
      <name val="Arial"/>
      <family val="2"/>
    </font>
    <font>
      <b/>
      <sz val="10"/>
      <color indexed="8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sz val="10"/>
      <color indexed="46"/>
      <name val="Arial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3"/>
      <color indexed="8"/>
      <name val="MS Sans Serif"/>
      <family val="0"/>
    </font>
    <font>
      <b/>
      <sz val="14"/>
      <color indexed="50"/>
      <name val="Arial"/>
      <family val="2"/>
    </font>
    <font>
      <sz val="9"/>
      <color indexed="12"/>
      <name val="Arial"/>
      <family val="2"/>
    </font>
    <font>
      <sz val="18"/>
      <color indexed="8"/>
      <name val="Arial"/>
      <family val="2"/>
    </font>
    <font>
      <sz val="12"/>
      <color indexed="20"/>
      <name val="Arial Black"/>
      <family val="2"/>
    </font>
    <font>
      <b/>
      <sz val="9"/>
      <color indexed="8"/>
      <name val="Arial Black"/>
      <family val="2"/>
    </font>
    <font>
      <sz val="9.25"/>
      <name val="Arial Black"/>
      <family val="2"/>
    </font>
    <font>
      <sz val="9.25"/>
      <name val="Arial"/>
      <family val="0"/>
    </font>
    <font>
      <sz val="8.75"/>
      <name val="Arial"/>
      <family val="0"/>
    </font>
    <font>
      <sz val="10"/>
      <color indexed="17"/>
      <name val="Arial"/>
      <family val="0"/>
    </font>
    <font>
      <sz val="12"/>
      <color indexed="43"/>
      <name val="Arial Black"/>
      <family val="2"/>
    </font>
    <font>
      <sz val="20"/>
      <color indexed="17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 Black"/>
      <family val="2"/>
    </font>
    <font>
      <sz val="20"/>
      <color indexed="47"/>
      <name val="Arial Black"/>
      <family val="2"/>
    </font>
    <font>
      <sz val="15"/>
      <color indexed="47"/>
      <name val="Arial Black"/>
      <family val="2"/>
    </font>
    <font>
      <b/>
      <sz val="9"/>
      <color indexed="47"/>
      <name val="Arial"/>
      <family val="2"/>
    </font>
    <font>
      <sz val="12"/>
      <color indexed="47"/>
      <name val="Arial Black"/>
      <family val="2"/>
    </font>
    <font>
      <i/>
      <sz val="9"/>
      <color indexed="47"/>
      <name val="Arial"/>
      <family val="0"/>
    </font>
    <font>
      <sz val="9"/>
      <color indexed="47"/>
      <name val="Arial"/>
      <family val="0"/>
    </font>
    <font>
      <b/>
      <sz val="10"/>
      <color indexed="47"/>
      <name val="MS Sans Serif"/>
      <family val="0"/>
    </font>
    <font>
      <sz val="10"/>
      <color indexed="9"/>
      <name val="Arial Black"/>
      <family val="2"/>
    </font>
    <font>
      <sz val="9"/>
      <color indexed="9"/>
      <name val="Arial"/>
      <family val="0"/>
    </font>
    <font>
      <sz val="10"/>
      <color indexed="9"/>
      <name val="MS Sans Serif"/>
      <family val="0"/>
    </font>
    <font>
      <b/>
      <sz val="10"/>
      <color indexed="9"/>
      <name val="MS Sans Serif"/>
      <family val="0"/>
    </font>
    <font>
      <sz val="20"/>
      <color indexed="9"/>
      <name val="Arial Black"/>
      <family val="2"/>
    </font>
    <font>
      <b/>
      <sz val="10.25"/>
      <name val="Arial Black"/>
      <family val="2"/>
    </font>
    <font>
      <b/>
      <sz val="9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medium">
        <color indexed="47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0" fontId="31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9" fontId="38" fillId="0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/>
    </xf>
    <xf numFmtId="3" fontId="40" fillId="2" borderId="0" xfId="0" applyNumberFormat="1" applyFont="1" applyFill="1" applyBorder="1" applyAlignment="1">
      <alignment horizontal="right"/>
    </xf>
    <xf numFmtId="9" fontId="40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13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9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9" fontId="23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45" fillId="0" borderId="0" xfId="0" applyFont="1" applyBorder="1" applyAlignment="1">
      <alignment vertical="justify" wrapText="1"/>
    </xf>
    <xf numFmtId="0" fontId="31" fillId="0" borderId="0" xfId="0" applyFont="1" applyAlignment="1">
      <alignment vertical="justify" wrapText="1"/>
    </xf>
    <xf numFmtId="3" fontId="4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5" fillId="0" borderId="0" xfId="0" applyFont="1" applyFill="1" applyAlignment="1">
      <alignment/>
    </xf>
    <xf numFmtId="3" fontId="36" fillId="0" borderId="0" xfId="0" applyNumberFormat="1" applyFont="1" applyBorder="1" applyAlignment="1">
      <alignment/>
    </xf>
    <xf numFmtId="17" fontId="1" fillId="0" borderId="0" xfId="0" applyNumberFormat="1" applyFont="1" applyAlignment="1">
      <alignment/>
    </xf>
    <xf numFmtId="0" fontId="35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53" fillId="0" borderId="0" xfId="0" applyFont="1" applyFill="1" applyAlignment="1">
      <alignment/>
    </xf>
    <xf numFmtId="0" fontId="19" fillId="0" borderId="0" xfId="0" applyFont="1" applyAlignment="1">
      <alignment/>
    </xf>
    <xf numFmtId="0" fontId="53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3" fontId="37" fillId="0" borderId="1" xfId="0" applyNumberFormat="1" applyFont="1" applyFill="1" applyBorder="1" applyAlignment="1">
      <alignment/>
    </xf>
    <xf numFmtId="0" fontId="54" fillId="3" borderId="0" xfId="0" applyFont="1" applyFill="1" applyBorder="1" applyAlignment="1">
      <alignment/>
    </xf>
    <xf numFmtId="3" fontId="55" fillId="3" borderId="0" xfId="0" applyNumberFormat="1" applyFont="1" applyFill="1" applyBorder="1" applyAlignment="1">
      <alignment horizontal="center"/>
    </xf>
    <xf numFmtId="3" fontId="55" fillId="3" borderId="0" xfId="0" applyNumberFormat="1" applyFont="1" applyFill="1" applyBorder="1" applyAlignment="1">
      <alignment/>
    </xf>
    <xf numFmtId="0" fontId="56" fillId="3" borderId="0" xfId="0" applyFont="1" applyFill="1" applyBorder="1" applyAlignment="1">
      <alignment/>
    </xf>
    <xf numFmtId="0" fontId="57" fillId="3" borderId="0" xfId="0" applyNumberFormat="1" applyFont="1" applyFill="1" applyBorder="1" applyAlignment="1" quotePrefix="1">
      <alignment horizontal="center"/>
    </xf>
    <xf numFmtId="49" fontId="57" fillId="3" borderId="0" xfId="0" applyNumberFormat="1" applyFont="1" applyFill="1" applyBorder="1" applyAlignment="1">
      <alignment horizontal="center"/>
    </xf>
    <xf numFmtId="0" fontId="57" fillId="3" borderId="0" xfId="0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37" fillId="0" borderId="1" xfId="0" applyFont="1" applyFill="1" applyBorder="1" applyAlignment="1">
      <alignment/>
    </xf>
    <xf numFmtId="3" fontId="38" fillId="0" borderId="1" xfId="0" applyNumberFormat="1" applyFont="1" applyFill="1" applyBorder="1" applyAlignment="1">
      <alignment/>
    </xf>
    <xf numFmtId="3" fontId="39" fillId="0" borderId="1" xfId="0" applyNumberFormat="1" applyFont="1" applyFill="1" applyBorder="1" applyAlignment="1">
      <alignment/>
    </xf>
    <xf numFmtId="3" fontId="40" fillId="0" borderId="1" xfId="0" applyNumberFormat="1" applyFont="1" applyFill="1" applyBorder="1" applyAlignment="1">
      <alignment/>
    </xf>
    <xf numFmtId="3" fontId="51" fillId="0" borderId="1" xfId="0" applyNumberFormat="1" applyFont="1" applyFill="1" applyBorder="1" applyAlignment="1">
      <alignment/>
    </xf>
    <xf numFmtId="3" fontId="51" fillId="0" borderId="1" xfId="0" applyNumberFormat="1" applyFont="1" applyFill="1" applyBorder="1" applyAlignment="1">
      <alignment/>
    </xf>
    <xf numFmtId="3" fontId="40" fillId="0" borderId="1" xfId="0" applyNumberFormat="1" applyFont="1" applyFill="1" applyBorder="1" applyAlignment="1">
      <alignment/>
    </xf>
    <xf numFmtId="3" fontId="30" fillId="0" borderId="1" xfId="0" applyNumberFormat="1" applyFont="1" applyFill="1" applyBorder="1" applyAlignment="1">
      <alignment/>
    </xf>
    <xf numFmtId="9" fontId="38" fillId="0" borderId="1" xfId="0" applyNumberFormat="1" applyFont="1" applyFill="1" applyBorder="1" applyAlignment="1">
      <alignment/>
    </xf>
    <xf numFmtId="3" fontId="60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0" fillId="0" borderId="4" xfId="0" applyNumberFormat="1" applyFont="1" applyFill="1" applyBorder="1" applyAlignment="1">
      <alignment/>
    </xf>
    <xf numFmtId="3" fontId="60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0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3" fillId="0" borderId="0" xfId="0" applyFont="1" applyAlignment="1">
      <alignment/>
    </xf>
    <xf numFmtId="0" fontId="54" fillId="3" borderId="0" xfId="0" applyFont="1" applyFill="1" applyAlignment="1">
      <alignment/>
    </xf>
    <xf numFmtId="0" fontId="42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/>
    </xf>
    <xf numFmtId="0" fontId="37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9" fontId="1" fillId="0" borderId="5" xfId="0" applyNumberFormat="1" applyFont="1" applyFill="1" applyBorder="1" applyAlignment="1">
      <alignment/>
    </xf>
    <xf numFmtId="49" fontId="56" fillId="3" borderId="0" xfId="0" applyNumberFormat="1" applyFont="1" applyFill="1" applyBorder="1" applyAlignment="1">
      <alignment horizontal="center"/>
    </xf>
    <xf numFmtId="0" fontId="41" fillId="0" borderId="1" xfId="0" applyFont="1" applyFill="1" applyBorder="1" applyAlignment="1">
      <alignment/>
    </xf>
    <xf numFmtId="3" fontId="40" fillId="2" borderId="1" xfId="0" applyNumberFormat="1" applyFont="1" applyFill="1" applyBorder="1" applyAlignment="1">
      <alignment horizontal="right"/>
    </xf>
    <xf numFmtId="9" fontId="40" fillId="0" borderId="1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3" fontId="44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9" fontId="13" fillId="0" borderId="1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center"/>
    </xf>
    <xf numFmtId="0" fontId="55" fillId="3" borderId="0" xfId="0" applyFont="1" applyFill="1" applyAlignment="1">
      <alignment horizontal="center"/>
    </xf>
    <xf numFmtId="3" fontId="57" fillId="3" borderId="0" xfId="0" applyNumberFormat="1" applyFont="1" applyFill="1" applyBorder="1" applyAlignment="1" quotePrefix="1">
      <alignment horizontal="center"/>
    </xf>
    <xf numFmtId="3" fontId="57" fillId="3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9" fontId="66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3" fontId="67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3" fontId="6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9" fillId="0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55" fillId="3" borderId="0" xfId="0" applyFont="1" applyFill="1" applyBorder="1" applyAlignment="1">
      <alignment horizontal="center"/>
    </xf>
    <xf numFmtId="3" fontId="55" fillId="3" borderId="0" xfId="0" applyNumberFormat="1" applyFont="1" applyFill="1" applyBorder="1" applyAlignment="1">
      <alignment horizontal="center"/>
    </xf>
    <xf numFmtId="17" fontId="40" fillId="0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65" fillId="3" borderId="0" xfId="0" applyFont="1" applyFill="1" applyAlignment="1">
      <alignment horizontal="center"/>
    </xf>
    <xf numFmtId="0" fontId="55" fillId="3" borderId="0" xfId="0" applyFont="1" applyFill="1" applyAlignment="1">
      <alignment horizontal="center"/>
    </xf>
    <xf numFmtId="3" fontId="55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BEC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7AD00"/>
      <rgbColor rgb="00A6CAF0"/>
      <rgbColor rgb="00CC9CCC"/>
      <rgbColor rgb="009933FF"/>
      <rgbColor rgb="00FABA00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38228047"/>
        <c:axId val="8508104"/>
      </c:line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8508104"/>
        <c:crosses val="autoZero"/>
        <c:auto val="1"/>
        <c:lblOffset val="100"/>
        <c:noMultiLvlLbl val="0"/>
      </c:catAx>
      <c:valAx>
        <c:axId val="8508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8228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2"/>
          <c:tx>
            <c:v>2 009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5146.6</c:v>
              </c:pt>
              <c:pt idx="1">
                <c:v>8942.5</c:v>
              </c:pt>
              <c:pt idx="2">
                <c:v>12166.2</c:v>
              </c:pt>
              <c:pt idx="3">
                <c:v>13286.4</c:v>
              </c:pt>
              <c:pt idx="4">
                <c:v>14583.6</c:v>
              </c:pt>
              <c:pt idx="5">
                <c:v>15282.2</c:v>
              </c:pt>
              <c:pt idx="6">
                <c:v>15680.5</c:v>
              </c:pt>
              <c:pt idx="7">
                <c:v>16061.7</c:v>
              </c:pt>
              <c:pt idx="8">
                <c:v>17215</c:v>
              </c:pt>
              <c:pt idx="9">
                <c:v>17844.1</c:v>
              </c:pt>
              <c:pt idx="10">
                <c:v>18232</c:v>
              </c:pt>
              <c:pt idx="11">
                <c:v>19279.4</c:v>
              </c:pt>
            </c:numLit>
          </c:val>
          <c:smooth val="0"/>
        </c:ser>
        <c:marker val="1"/>
        <c:axId val="27942917"/>
        <c:axId val="50159662"/>
      </c:line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0159662"/>
        <c:crosses val="autoZero"/>
        <c:auto val="1"/>
        <c:lblOffset val="100"/>
        <c:noMultiLvlLbl val="0"/>
      </c:catAx>
      <c:valAx>
        <c:axId val="50159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7942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'colza-tournesol'!$T$30:$T$34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'colza-tournesol'!$W$30:$W$32</c:f>
              <c:numCache>
                <c:ptCount val="3"/>
                <c:pt idx="0">
                  <c:v>267.91</c:v>
                </c:pt>
                <c:pt idx="1">
                  <c:v>10674.27</c:v>
                </c:pt>
                <c:pt idx="2">
                  <c:v>7800.77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Pt>
            <c:idx val="5"/>
            <c:spPr>
              <a:pattFill prst="dk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2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'colza-tournesol'!$V$30:$V$34</c:f>
              <c:strCache>
                <c:ptCount val="3"/>
                <c:pt idx="0">
                  <c:v>colza</c:v>
                </c:pt>
                <c:pt idx="1">
                  <c:v>tournesol</c:v>
                </c:pt>
                <c:pt idx="2">
                  <c:v>soja</c:v>
                </c:pt>
              </c:strCache>
            </c:strRef>
          </c:cat>
          <c:val>
            <c:numRef>
              <c:f>'colza-tournesol'!$U$30:$U$32</c:f>
              <c:numCache>
                <c:ptCount val="3"/>
                <c:pt idx="0">
                  <c:v>254.5</c:v>
                </c:pt>
                <c:pt idx="1">
                  <c:v>5036.8</c:v>
                </c:pt>
                <c:pt idx="2">
                  <c:v>7746.5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48783775"/>
        <c:axId val="36400792"/>
      </c:line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6400792"/>
        <c:crosses val="autoZero"/>
        <c:auto val="1"/>
        <c:lblOffset val="100"/>
        <c:noMultiLvlLbl val="0"/>
      </c:catAx>
      <c:valAx>
        <c:axId val="36400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8783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59171673"/>
        <c:axId val="62783010"/>
      </c:lineChart>
      <c:catAx>
        <c:axId val="591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2783010"/>
        <c:crosses val="autoZero"/>
        <c:auto val="1"/>
        <c:lblOffset val="100"/>
        <c:noMultiLvlLbl val="0"/>
      </c:catAx>
      <c:valAx>
        <c:axId val="62783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9171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'pois-feves-lupin'!$AA$11:$AA$15</c:f>
              <c:strCache/>
            </c:strRef>
          </c:cat>
          <c:val>
            <c:numRef>
              <c:f>'pois-feves-lupin'!$AB$11:$AB$15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BA00"/>
              </a:solidFill>
            </c:spPr>
          </c:dPt>
          <c:dPt>
            <c:idx val="1"/>
            <c:spPr>
              <a:pattFill prst="dk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'pois-feves-lupin'!$AC$11:$AC$15</c:f>
              <c:strCache/>
            </c:strRef>
          </c:cat>
          <c:val>
            <c:numRef>
              <c:f>'pois-feves-lupin'!$AD$11:$AD$15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1"/>
          <c:order val="1"/>
          <c:tx>
            <c:v>2 009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3284429.9</c:v>
              </c:pt>
              <c:pt idx="1">
                <c:v>3805559.7</c:v>
              </c:pt>
              <c:pt idx="2">
                <c:v>3947181.1</c:v>
              </c:pt>
              <c:pt idx="3">
                <c:v>4030003.8</c:v>
              </c:pt>
              <c:pt idx="4">
                <c:v>4194519.1</c:v>
              </c:pt>
              <c:pt idx="5">
                <c:v>4312043.4</c:v>
              </c:pt>
              <c:pt idx="6">
                <c:v>4519446.9</c:v>
              </c:pt>
              <c:pt idx="7">
                <c:v>4790904.2</c:v>
              </c:pt>
              <c:pt idx="8">
                <c:v>5012382.1</c:v>
              </c:pt>
              <c:pt idx="9">
                <c:v>5180942.8</c:v>
              </c:pt>
              <c:pt idx="10">
                <c:v>5386244.5</c:v>
              </c:pt>
              <c:pt idx="11">
                <c:v>5464068.3</c:v>
              </c:pt>
            </c:numLit>
          </c:val>
          <c:smooth val="0"/>
        </c:ser>
        <c:ser>
          <c:idx val="2"/>
          <c:order val="2"/>
          <c:tx>
            <c:v>2 010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2440154.7</c:v>
              </c:pt>
              <c:pt idx="1">
                <c:v>3159827.6</c:v>
              </c:pt>
              <c:pt idx="2">
                <c:v>3366121.6</c:v>
              </c:pt>
              <c:pt idx="3">
                <c:v>3476950.7</c:v>
              </c:pt>
              <c:pt idx="4">
                <c:v>3734452.9</c:v>
              </c:pt>
              <c:pt idx="5">
                <c:v>3889112.3</c:v>
              </c:pt>
              <c:pt idx="6">
                <c:v>4094164.9</c:v>
              </c:pt>
              <c:pt idx="7">
                <c:v>4316593</c:v>
              </c:pt>
              <c:pt idx="8">
                <c:v>4458110</c:v>
              </c:pt>
              <c:pt idx="9">
                <c:v>4571476.6</c:v>
              </c:pt>
              <c:pt idx="10">
                <c:v>4677846.6</c:v>
              </c:pt>
              <c:pt idx="11">
                <c:v>4719942.55</c:v>
              </c:pt>
            </c:numLit>
          </c:val>
          <c:smooth val="0"/>
        </c:ser>
        <c:marker val="1"/>
        <c:axId val="9464073"/>
        <c:axId val="18067794"/>
      </c:lineChart>
      <c:cat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8067794"/>
        <c:crosses val="autoZero"/>
        <c:auto val="1"/>
        <c:lblOffset val="100"/>
        <c:noMultiLvlLbl val="0"/>
      </c:catAx>
      <c:valAx>
        <c:axId val="18067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9464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28392419"/>
        <c:axId val="54205180"/>
      </c:line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4205180"/>
        <c:crosses val="autoZero"/>
        <c:auto val="1"/>
        <c:lblOffset val="100"/>
        <c:noMultiLvlLbl val="0"/>
      </c:catAx>
      <c:valAx>
        <c:axId val="54205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8392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1"/>
          <c:order val="1"/>
          <c:tx>
            <c:v>2 009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5535.2</c:v>
              </c:pt>
              <c:pt idx="1">
                <c:v>134001.8</c:v>
              </c:pt>
              <c:pt idx="2">
                <c:v>1129865.7</c:v>
              </c:pt>
              <c:pt idx="3">
                <c:v>1273990.1</c:v>
              </c:pt>
              <c:pt idx="4">
                <c:v>1319015.2</c:v>
              </c:pt>
              <c:pt idx="5">
                <c:v>1377350.1</c:v>
              </c:pt>
              <c:pt idx="6">
                <c:v>1431545.9</c:v>
              </c:pt>
              <c:pt idx="7">
                <c:v>1477753.3</c:v>
              </c:pt>
              <c:pt idx="8">
                <c:v>1529807.5</c:v>
              </c:pt>
              <c:pt idx="9">
                <c:v>1569004.3</c:v>
              </c:pt>
              <c:pt idx="10">
                <c:v>1600489.7</c:v>
              </c:pt>
              <c:pt idx="11">
                <c:v>1625690.6</c:v>
              </c:pt>
            </c:numLit>
          </c:val>
          <c:smooth val="0"/>
        </c:ser>
        <c:ser>
          <c:idx val="2"/>
          <c:order val="2"/>
          <c:tx>
            <c:v>2 010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1797.1</c:v>
              </c:pt>
              <c:pt idx="1">
                <c:v>33943.1</c:v>
              </c:pt>
              <c:pt idx="2">
                <c:v>825362</c:v>
              </c:pt>
              <c:pt idx="3">
                <c:v>1110375.5</c:v>
              </c:pt>
              <c:pt idx="4">
                <c:v>1222354.1</c:v>
              </c:pt>
              <c:pt idx="5">
                <c:v>1287466.9</c:v>
              </c:pt>
              <c:pt idx="6">
                <c:v>1351006.6</c:v>
              </c:pt>
              <c:pt idx="7">
                <c:v>1408274.6</c:v>
              </c:pt>
              <c:pt idx="8">
                <c:v>1445048.3</c:v>
              </c:pt>
              <c:pt idx="9">
                <c:v>1475379.2</c:v>
              </c:pt>
              <c:pt idx="10">
                <c:v>1507400.7</c:v>
              </c:pt>
              <c:pt idx="11">
                <c:v>1529890.97</c:v>
              </c:pt>
            </c:numLit>
          </c:val>
          <c:smooth val="0"/>
        </c:ser>
        <c:marker val="1"/>
        <c:axId val="18084573"/>
        <c:axId val="28543430"/>
      </c:line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8543430"/>
        <c:crosses val="autoZero"/>
        <c:auto val="1"/>
        <c:lblOffset val="100"/>
        <c:noMultiLvlLbl val="0"/>
      </c:catAx>
      <c:valAx>
        <c:axId val="28543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8084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"/>
          <c:y val="0.18425"/>
          <c:w val="0.60575"/>
          <c:h val="0.6132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'colza-tournesol'!$T$19:$T$23</c:f>
              <c:strCache/>
            </c:strRef>
          </c:cat>
          <c:val>
            <c:numRef>
              <c:f>'colza-tournesol'!$U$19:$U$23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75"/>
          <c:y val="0.18375"/>
          <c:w val="0.60625"/>
          <c:h val="0.6142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FABA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3"/>
            <c:spPr>
              <a:pattFill prst="trellis">
                <a:fgClr>
                  <a:srgbClr val="808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'colza-tournesol'!$T$10:$T$14</c:f>
              <c:strCache/>
            </c:strRef>
          </c:cat>
          <c:val>
            <c:numRef>
              <c:f>'colza-tournesol'!$U$10:$U$14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55564279"/>
        <c:axId val="30316464"/>
      </c:line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0316464"/>
        <c:crosses val="autoZero"/>
        <c:auto val="1"/>
        <c:lblOffset val="100"/>
        <c:noMultiLvlLbl val="0"/>
      </c:catAx>
      <c:valAx>
        <c:axId val="30316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5564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ser>
          <c:idx val="2"/>
          <c:order val="2"/>
          <c:tx>
            <c:v>2 009</c:v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20.3</c:v>
              </c:pt>
              <c:pt idx="1">
                <c:v>4421.3</c:v>
              </c:pt>
              <c:pt idx="2">
                <c:v>41852</c:v>
              </c:pt>
              <c:pt idx="3">
                <c:v>70509</c:v>
              </c:pt>
              <c:pt idx="4">
                <c:v>76149.8</c:v>
              </c:pt>
              <c:pt idx="5">
                <c:v>78995.3</c:v>
              </c:pt>
              <c:pt idx="6">
                <c:v>83926.8</c:v>
              </c:pt>
              <c:pt idx="7">
                <c:v>87128.9</c:v>
              </c:pt>
              <c:pt idx="8">
                <c:v>89989</c:v>
              </c:pt>
              <c:pt idx="9">
                <c:v>92019.6</c:v>
              </c:pt>
              <c:pt idx="10">
                <c:v>93530.8</c:v>
              </c:pt>
              <c:pt idx="11">
                <c:v>96348.1</c:v>
              </c:pt>
            </c:numLit>
          </c:val>
          <c:smooth val="0"/>
        </c:ser>
        <c:marker val="1"/>
        <c:axId val="4412721"/>
        <c:axId val="39714490"/>
      </c:lineChart>
      <c:catAx>
        <c:axId val="441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39714490"/>
        <c:crosses val="autoZero"/>
        <c:auto val="1"/>
        <c:lblOffset val="100"/>
        <c:noMultiLvlLbl val="0"/>
      </c:catAx>
      <c:valAx>
        <c:axId val="39714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412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</c:numLit>
          </c:val>
          <c:smooth val="0"/>
        </c:ser>
        <c:marker val="1"/>
        <c:axId val="21886091"/>
        <c:axId val="62757092"/>
      </c:lineChart>
      <c:catAx>
        <c:axId val="21886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2757092"/>
        <c:crosses val="autoZero"/>
        <c:auto val="1"/>
        <c:lblOffset val="100"/>
        <c:noMultiLvlLbl val="0"/>
      </c:catAx>
      <c:valAx>
        <c:axId val="62757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1886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</cdr:y>
    </cdr:from>
    <cdr:to>
      <cdr:x>0.89575</cdr:x>
      <cdr:y>0.2455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0"/>
          <a:ext cx="26860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cdr:txBody>
    </cdr:sp>
  </cdr:relSizeAnchor>
  <cdr:relSizeAnchor xmlns:cdr="http://schemas.openxmlformats.org/drawingml/2006/chartDrawing">
    <cdr:from>
      <cdr:x>0.1325</cdr:x>
      <cdr:y>0.6905</cdr:y>
    </cdr:from>
    <cdr:to>
      <cdr:x>0.3445</cdr:x>
      <cdr:y>0.74625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0"/>
          <a:ext cx="72390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0.1405</cdr:x>
      <cdr:y>0.155</cdr:y>
    </cdr:from>
    <cdr:to>
      <cdr:x>0.35675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0"/>
          <a:ext cx="771525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573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621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91375" y="0"/>
          <a:ext cx="533400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34377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4199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114300</xdr:colOff>
      <xdr:row>49</xdr:row>
      <xdr:rowOff>0</xdr:rowOff>
    </xdr:to>
    <xdr:graphicFrame>
      <xdr:nvGraphicFramePr>
        <xdr:cNvPr id="6" name="Chart 7"/>
        <xdr:cNvGraphicFramePr/>
      </xdr:nvGraphicFramePr>
      <xdr:xfrm>
        <a:off x="0" y="9182100"/>
        <a:ext cx="3371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5</xdr:col>
      <xdr:colOff>161925</xdr:colOff>
      <xdr:row>49</xdr:row>
      <xdr:rowOff>0</xdr:rowOff>
    </xdr:to>
    <xdr:graphicFrame>
      <xdr:nvGraphicFramePr>
        <xdr:cNvPr id="7" name="Chart 8"/>
        <xdr:cNvGraphicFramePr/>
      </xdr:nvGraphicFramePr>
      <xdr:xfrm>
        <a:off x="0" y="9182100"/>
        <a:ext cx="3419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49</xdr:row>
      <xdr:rowOff>0</xdr:rowOff>
    </xdr:from>
    <xdr:to>
      <xdr:col>3</xdr:col>
      <xdr:colOff>447675</xdr:colOff>
      <xdr:row>49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28625" y="9182100"/>
          <a:ext cx="21907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561975</xdr:colOff>
      <xdr:row>49</xdr:row>
      <xdr:rowOff>0</xdr:rowOff>
    </xdr:from>
    <xdr:to>
      <xdr:col>1</xdr:col>
      <xdr:colOff>476250</xdr:colOff>
      <xdr:row>49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61975" y="9182100"/>
          <a:ext cx="695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38100</xdr:colOff>
      <xdr:row>49</xdr:row>
      <xdr:rowOff>0</xdr:rowOff>
    </xdr:from>
    <xdr:to>
      <xdr:col>13</xdr:col>
      <xdr:colOff>57150</xdr:colOff>
      <xdr:row>49</xdr:row>
      <xdr:rowOff>0</xdr:rowOff>
    </xdr:to>
    <xdr:graphicFrame>
      <xdr:nvGraphicFramePr>
        <xdr:cNvPr id="10" name="Chart 11"/>
        <xdr:cNvGraphicFramePr/>
      </xdr:nvGraphicFramePr>
      <xdr:xfrm>
        <a:off x="4191000" y="9182100"/>
        <a:ext cx="353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49</xdr:row>
      <xdr:rowOff>0</xdr:rowOff>
    </xdr:from>
    <xdr:to>
      <xdr:col>12</xdr:col>
      <xdr:colOff>495300</xdr:colOff>
      <xdr:row>49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829175" y="9182100"/>
          <a:ext cx="26098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304800</xdr:colOff>
      <xdr:row>49</xdr:row>
      <xdr:rowOff>0</xdr:rowOff>
    </xdr:from>
    <xdr:to>
      <xdr:col>11</xdr:col>
      <xdr:colOff>285750</xdr:colOff>
      <xdr:row>49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800725" y="9182100"/>
          <a:ext cx="7048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7</xdr:col>
      <xdr:colOff>114300</xdr:colOff>
      <xdr:row>49</xdr:row>
      <xdr:rowOff>0</xdr:rowOff>
    </xdr:from>
    <xdr:to>
      <xdr:col>13</xdr:col>
      <xdr:colOff>180975</xdr:colOff>
      <xdr:row>49</xdr:row>
      <xdr:rowOff>0</xdr:rowOff>
    </xdr:to>
    <xdr:graphicFrame>
      <xdr:nvGraphicFramePr>
        <xdr:cNvPr id="13" name="Chart 14"/>
        <xdr:cNvGraphicFramePr/>
      </xdr:nvGraphicFramePr>
      <xdr:xfrm>
        <a:off x="4267200" y="9182100"/>
        <a:ext cx="3581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49</xdr:row>
      <xdr:rowOff>0</xdr:rowOff>
    </xdr:from>
    <xdr:to>
      <xdr:col>13</xdr:col>
      <xdr:colOff>114300</xdr:colOff>
      <xdr:row>49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4886325" y="9182100"/>
          <a:ext cx="28956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85725</xdr:colOff>
      <xdr:row>53</xdr:row>
      <xdr:rowOff>0</xdr:rowOff>
    </xdr:from>
    <xdr:to>
      <xdr:col>6</xdr:col>
      <xdr:colOff>390525</xdr:colOff>
      <xdr:row>72</xdr:row>
      <xdr:rowOff>133350</xdr:rowOff>
    </xdr:to>
    <xdr:graphicFrame>
      <xdr:nvGraphicFramePr>
        <xdr:cNvPr id="15" name="Chart 21"/>
        <xdr:cNvGraphicFramePr/>
      </xdr:nvGraphicFramePr>
      <xdr:xfrm>
        <a:off x="85725" y="9791700"/>
        <a:ext cx="40100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49</xdr:row>
      <xdr:rowOff>19050</xdr:rowOff>
    </xdr:from>
    <xdr:to>
      <xdr:col>5</xdr:col>
      <xdr:colOff>142875</xdr:colOff>
      <xdr:row>51</xdr:row>
      <xdr:rowOff>28575</xdr:rowOff>
    </xdr:to>
    <xdr:sp>
      <xdr:nvSpPr>
        <xdr:cNvPr id="16" name="Texte 6"/>
        <xdr:cNvSpPr txBox="1">
          <a:spLocks noChangeArrowheads="1"/>
        </xdr:cNvSpPr>
      </xdr:nvSpPr>
      <xdr:spPr>
        <a:xfrm>
          <a:off x="209550" y="9201150"/>
          <a:ext cx="3190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2010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171450</xdr:colOff>
      <xdr:row>49</xdr:row>
      <xdr:rowOff>19050</xdr:rowOff>
    </xdr:from>
    <xdr:to>
      <xdr:col>12</xdr:col>
      <xdr:colOff>714375</xdr:colOff>
      <xdr:row>51</xdr:row>
      <xdr:rowOff>38100</xdr:rowOff>
    </xdr:to>
    <xdr:sp>
      <xdr:nvSpPr>
        <xdr:cNvPr id="17" name="Texte 6"/>
        <xdr:cNvSpPr txBox="1">
          <a:spLocks noChangeArrowheads="1"/>
        </xdr:cNvSpPr>
      </xdr:nvSpPr>
      <xdr:spPr>
        <a:xfrm>
          <a:off x="4324350" y="9201150"/>
          <a:ext cx="33337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190500</xdr:colOff>
      <xdr:row>52</xdr:row>
      <xdr:rowOff>104775</xdr:rowOff>
    </xdr:from>
    <xdr:to>
      <xdr:col>13</xdr:col>
      <xdr:colOff>304800</xdr:colOff>
      <xdr:row>72</xdr:row>
      <xdr:rowOff>104775</xdr:rowOff>
    </xdr:to>
    <xdr:graphicFrame>
      <xdr:nvGraphicFramePr>
        <xdr:cNvPr id="18" name="Chart 28"/>
        <xdr:cNvGraphicFramePr/>
      </xdr:nvGraphicFramePr>
      <xdr:xfrm>
        <a:off x="3895725" y="9744075"/>
        <a:ext cx="407670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5627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151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6484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18</xdr:col>
      <xdr:colOff>0</xdr:colOff>
      <xdr:row>23</xdr:row>
      <xdr:rowOff>9525</xdr:rowOff>
    </xdr:from>
    <xdr:to>
      <xdr:col>18</xdr:col>
      <xdr:colOff>0</xdr:colOff>
      <xdr:row>24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010650" y="4762500"/>
          <a:ext cx="0" cy="37147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en soja</a:t>
          </a:r>
        </a:p>
      </xdr:txBody>
    </xdr:sp>
    <xdr:clientData/>
  </xdr:twoCellAnchor>
  <xdr:twoCellAnchor>
    <xdr:from>
      <xdr:col>0</xdr:col>
      <xdr:colOff>695325</xdr:colOff>
      <xdr:row>40</xdr:row>
      <xdr:rowOff>0</xdr:rowOff>
    </xdr:from>
    <xdr:to>
      <xdr:col>6</xdr:col>
      <xdr:colOff>257175</xdr:colOff>
      <xdr:row>40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95325" y="7962900"/>
          <a:ext cx="2981325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933FF"/>
              </a:solidFill>
            </a:rPr>
            <a:t>Collecte cumulée de  soja bio</a:t>
          </a:r>
        </a:p>
      </xdr:txBody>
    </xdr:sp>
    <xdr:clientData/>
  </xdr:twoCellAnchor>
  <xdr:twoCellAnchor>
    <xdr:from>
      <xdr:col>18</xdr:col>
      <xdr:colOff>695325</xdr:colOff>
      <xdr:row>40</xdr:row>
      <xdr:rowOff>0</xdr:rowOff>
    </xdr:from>
    <xdr:to>
      <xdr:col>21</xdr:col>
      <xdr:colOff>342900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7962900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65627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7151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95300" y="0"/>
          <a:ext cx="66484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742950</xdr:colOff>
      <xdr:row>40</xdr:row>
      <xdr:rowOff>0</xdr:rowOff>
    </xdr:from>
    <xdr:to>
      <xdr:col>6</xdr:col>
      <xdr:colOff>47625</xdr:colOff>
      <xdr:row>40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742950" y="7962900"/>
          <a:ext cx="272415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361950</xdr:colOff>
      <xdr:row>40</xdr:row>
      <xdr:rowOff>0</xdr:rowOff>
    </xdr:from>
    <xdr:to>
      <xdr:col>15</xdr:col>
      <xdr:colOff>66675</xdr:colOff>
      <xdr:row>40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5514975" y="7962900"/>
          <a:ext cx="23622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409575</xdr:colOff>
      <xdr:row>40</xdr:row>
      <xdr:rowOff>0</xdr:rowOff>
    </xdr:from>
    <xdr:to>
      <xdr:col>15</xdr:col>
      <xdr:colOff>180975</xdr:colOff>
      <xdr:row>40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5562600" y="7962900"/>
          <a:ext cx="2428875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lin bio
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40</xdr:row>
      <xdr:rowOff>0</xdr:rowOff>
    </xdr:from>
    <xdr:to>
      <xdr:col>6</xdr:col>
      <xdr:colOff>257175</xdr:colOff>
      <xdr:row>40</xdr:row>
      <xdr:rowOff>0</xdr:rowOff>
    </xdr:to>
    <xdr:graphicFrame>
      <xdr:nvGraphicFramePr>
        <xdr:cNvPr id="17" name="Chart 19"/>
        <xdr:cNvGraphicFramePr/>
      </xdr:nvGraphicFramePr>
      <xdr:xfrm>
        <a:off x="104775" y="7962900"/>
        <a:ext cx="3571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7</xdr:col>
      <xdr:colOff>76200</xdr:colOff>
      <xdr:row>40</xdr:row>
      <xdr:rowOff>0</xdr:rowOff>
    </xdr:to>
    <xdr:graphicFrame>
      <xdr:nvGraphicFramePr>
        <xdr:cNvPr id="18" name="Chart 20"/>
        <xdr:cNvGraphicFramePr/>
      </xdr:nvGraphicFramePr>
      <xdr:xfrm>
        <a:off x="0" y="7962900"/>
        <a:ext cx="3943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276225</xdr:colOff>
      <xdr:row>40</xdr:row>
      <xdr:rowOff>0</xdr:rowOff>
    </xdr:from>
    <xdr:to>
      <xdr:col>16</xdr:col>
      <xdr:colOff>381000</xdr:colOff>
      <xdr:row>40</xdr:row>
      <xdr:rowOff>0</xdr:rowOff>
    </xdr:to>
    <xdr:graphicFrame>
      <xdr:nvGraphicFramePr>
        <xdr:cNvPr id="19" name="Chart 21"/>
        <xdr:cNvGraphicFramePr/>
      </xdr:nvGraphicFramePr>
      <xdr:xfrm>
        <a:off x="5000625" y="7962900"/>
        <a:ext cx="3609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40</xdr:row>
      <xdr:rowOff>0</xdr:rowOff>
    </xdr:from>
    <xdr:to>
      <xdr:col>17</xdr:col>
      <xdr:colOff>276225</xdr:colOff>
      <xdr:row>40</xdr:row>
      <xdr:rowOff>0</xdr:rowOff>
    </xdr:to>
    <xdr:graphicFrame>
      <xdr:nvGraphicFramePr>
        <xdr:cNvPr id="20" name="Chart 22"/>
        <xdr:cNvGraphicFramePr/>
      </xdr:nvGraphicFramePr>
      <xdr:xfrm>
        <a:off x="5010150" y="796290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51</xdr:row>
      <xdr:rowOff>123825</xdr:rowOff>
    </xdr:from>
    <xdr:to>
      <xdr:col>8</xdr:col>
      <xdr:colOff>152400</xdr:colOff>
      <xdr:row>70</xdr:row>
      <xdr:rowOff>133350</xdr:rowOff>
    </xdr:to>
    <xdr:graphicFrame>
      <xdr:nvGraphicFramePr>
        <xdr:cNvPr id="21" name="Chart 23"/>
        <xdr:cNvGraphicFramePr/>
      </xdr:nvGraphicFramePr>
      <xdr:xfrm>
        <a:off x="0" y="9867900"/>
        <a:ext cx="44481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371475</xdr:colOff>
      <xdr:row>50</xdr:row>
      <xdr:rowOff>47625</xdr:rowOff>
    </xdr:from>
    <xdr:to>
      <xdr:col>15</xdr:col>
      <xdr:colOff>228600</xdr:colOff>
      <xdr:row>52</xdr:row>
      <xdr:rowOff>95250</xdr:rowOff>
    </xdr:to>
    <xdr:sp>
      <xdr:nvSpPr>
        <xdr:cNvPr id="22" name="Texte 6"/>
        <xdr:cNvSpPr txBox="1">
          <a:spLocks noChangeArrowheads="1"/>
        </xdr:cNvSpPr>
      </xdr:nvSpPr>
      <xdr:spPr>
        <a:xfrm>
          <a:off x="4667250" y="9629775"/>
          <a:ext cx="337185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2011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266700</xdr:colOff>
      <xdr:row>50</xdr:row>
      <xdr:rowOff>38100</xdr:rowOff>
    </xdr:from>
    <xdr:to>
      <xdr:col>6</xdr:col>
      <xdr:colOff>142875</xdr:colOff>
      <xdr:row>53</xdr:row>
      <xdr:rowOff>0</xdr:rowOff>
    </xdr:to>
    <xdr:sp>
      <xdr:nvSpPr>
        <xdr:cNvPr id="23" name="Texte 6"/>
        <xdr:cNvSpPr txBox="1">
          <a:spLocks noChangeArrowheads="1"/>
        </xdr:cNvSpPr>
      </xdr:nvSpPr>
      <xdr:spPr>
        <a:xfrm>
          <a:off x="266700" y="9620250"/>
          <a:ext cx="32956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collecte bio : récolte 2010</a:t>
          </a:r>
          <a:r>
            <a:rPr lang="en-US" cap="none" sz="18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276225</xdr:colOff>
      <xdr:row>51</xdr:row>
      <xdr:rowOff>152400</xdr:rowOff>
    </xdr:from>
    <xdr:to>
      <xdr:col>16</xdr:col>
      <xdr:colOff>371475</xdr:colOff>
      <xdr:row>71</xdr:row>
      <xdr:rowOff>19050</xdr:rowOff>
    </xdr:to>
    <xdr:graphicFrame>
      <xdr:nvGraphicFramePr>
        <xdr:cNvPr id="24" name="Chart 27"/>
        <xdr:cNvGraphicFramePr/>
      </xdr:nvGraphicFramePr>
      <xdr:xfrm>
        <a:off x="4143375" y="9896475"/>
        <a:ext cx="4457700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86550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83895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67722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57</xdr:row>
      <xdr:rowOff>0</xdr:rowOff>
    </xdr:from>
    <xdr:to>
      <xdr:col>20</xdr:col>
      <xdr:colOff>228600</xdr:colOff>
      <xdr:row>57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95900" y="10725150"/>
          <a:ext cx="51816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57</xdr:row>
      <xdr:rowOff>0</xdr:rowOff>
    </xdr:from>
    <xdr:to>
      <xdr:col>5</xdr:col>
      <xdr:colOff>104775</xdr:colOff>
      <xdr:row>57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09600" y="10725150"/>
          <a:ext cx="2514600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228600</xdr:colOff>
      <xdr:row>57</xdr:row>
      <xdr:rowOff>0</xdr:rowOff>
    </xdr:to>
    <xdr:graphicFrame>
      <xdr:nvGraphicFramePr>
        <xdr:cNvPr id="8" name="Chart 8"/>
        <xdr:cNvGraphicFramePr/>
      </xdr:nvGraphicFramePr>
      <xdr:xfrm>
        <a:off x="0" y="10725150"/>
        <a:ext cx="3248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57</xdr:row>
      <xdr:rowOff>0</xdr:rowOff>
    </xdr:from>
    <xdr:to>
      <xdr:col>20</xdr:col>
      <xdr:colOff>361950</xdr:colOff>
      <xdr:row>57</xdr:row>
      <xdr:rowOff>0</xdr:rowOff>
    </xdr:to>
    <xdr:graphicFrame>
      <xdr:nvGraphicFramePr>
        <xdr:cNvPr id="9" name="Chart 9"/>
        <xdr:cNvGraphicFramePr/>
      </xdr:nvGraphicFramePr>
      <xdr:xfrm>
        <a:off x="4657725" y="10725150"/>
        <a:ext cx="5953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133350</xdr:rowOff>
    </xdr:from>
    <xdr:to>
      <xdr:col>6</xdr:col>
      <xdr:colOff>228600</xdr:colOff>
      <xdr:row>79</xdr:row>
      <xdr:rowOff>0</xdr:rowOff>
    </xdr:to>
    <xdr:graphicFrame>
      <xdr:nvGraphicFramePr>
        <xdr:cNvPr id="10" name="Chart 11"/>
        <xdr:cNvGraphicFramePr/>
      </xdr:nvGraphicFramePr>
      <xdr:xfrm>
        <a:off x="0" y="11620500"/>
        <a:ext cx="36861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59</xdr:row>
      <xdr:rowOff>57150</xdr:rowOff>
    </xdr:from>
    <xdr:to>
      <xdr:col>6</xdr:col>
      <xdr:colOff>295275</xdr:colOff>
      <xdr:row>61</xdr:row>
      <xdr:rowOff>95250</xdr:rowOff>
    </xdr:to>
    <xdr:sp>
      <xdr:nvSpPr>
        <xdr:cNvPr id="11" name="Texte 6"/>
        <xdr:cNvSpPr txBox="1">
          <a:spLocks noChangeArrowheads="1"/>
        </xdr:cNvSpPr>
      </xdr:nvSpPr>
      <xdr:spPr>
        <a:xfrm>
          <a:off x="85725" y="11087100"/>
          <a:ext cx="36671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2010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85725</xdr:colOff>
      <xdr:row>59</xdr:row>
      <xdr:rowOff>57150</xdr:rowOff>
    </xdr:from>
    <xdr:to>
      <xdr:col>20</xdr:col>
      <xdr:colOff>419100</xdr:colOff>
      <xdr:row>61</xdr:row>
      <xdr:rowOff>95250</xdr:rowOff>
    </xdr:to>
    <xdr:sp>
      <xdr:nvSpPr>
        <xdr:cNvPr id="12" name="Texte 6"/>
        <xdr:cNvSpPr txBox="1">
          <a:spLocks noChangeArrowheads="1"/>
        </xdr:cNvSpPr>
      </xdr:nvSpPr>
      <xdr:spPr>
        <a:xfrm>
          <a:off x="4533900" y="11087100"/>
          <a:ext cx="61341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Stocks  semences : récolte 2011</a:t>
          </a:r>
          <a:r>
            <a:rPr lang="en-US" cap="none" sz="12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104775</xdr:colOff>
      <xdr:row>62</xdr:row>
      <xdr:rowOff>123825</xdr:rowOff>
    </xdr:from>
    <xdr:to>
      <xdr:col>20</xdr:col>
      <xdr:colOff>466725</xdr:colOff>
      <xdr:row>79</xdr:row>
      <xdr:rowOff>0</xdr:rowOff>
    </xdr:to>
    <xdr:graphicFrame>
      <xdr:nvGraphicFramePr>
        <xdr:cNvPr id="13" name="Chart 16"/>
        <xdr:cNvGraphicFramePr/>
      </xdr:nvGraphicFramePr>
      <xdr:xfrm>
        <a:off x="4552950" y="11610975"/>
        <a:ext cx="616267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showGridLines="0" showZeros="0" workbookViewId="0" topLeftCell="A31">
      <selection activeCell="D75" sqref="D75"/>
    </sheetView>
  </sheetViews>
  <sheetFormatPr defaultColWidth="11.421875" defaultRowHeight="12"/>
  <cols>
    <col min="1" max="1" width="11.7109375" style="3" customWidth="1"/>
    <col min="2" max="2" width="10.421875" style="3" customWidth="1"/>
    <col min="3" max="3" width="10.421875" style="6" customWidth="1"/>
    <col min="4" max="4" width="9.57421875" style="11" customWidth="1"/>
    <col min="5" max="5" width="6.7109375" style="11" customWidth="1"/>
    <col min="6" max="6" width="6.7109375" style="6" customWidth="1"/>
    <col min="7" max="10" width="6.7109375" style="12" customWidth="1"/>
    <col min="11" max="11" width="10.8515625" style="12" customWidth="1"/>
    <col min="12" max="12" width="10.8515625" style="6" customWidth="1"/>
    <col min="13" max="13" width="10.8515625" style="11" customWidth="1"/>
    <col min="14" max="14" width="5.8515625" style="1" customWidth="1"/>
    <col min="19" max="19" width="11.421875" style="146" customWidth="1"/>
    <col min="20" max="24" width="11.421875" style="129" customWidth="1"/>
  </cols>
  <sheetData>
    <row r="1" spans="1:18" ht="31.5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59"/>
      <c r="P1" s="59"/>
      <c r="Q1" s="59"/>
      <c r="R1" s="59"/>
    </row>
    <row r="2" spans="1:14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</row>
    <row r="3" spans="1:14" ht="22.5">
      <c r="A3" s="155" t="s">
        <v>36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22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3.25">
      <c r="A5" s="153" t="s">
        <v>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3:14" ht="17.25" customHeight="1">
      <c r="C6" s="2"/>
      <c r="D6" s="24"/>
      <c r="E6" s="24"/>
      <c r="F6" s="2"/>
      <c r="G6" s="13"/>
      <c r="H6" s="13"/>
      <c r="I6" s="13"/>
      <c r="J6" s="13"/>
      <c r="K6" s="13"/>
      <c r="L6" s="2"/>
      <c r="M6" s="13"/>
      <c r="N6" s="2"/>
    </row>
    <row r="7" spans="1:14" ht="15">
      <c r="A7" s="73"/>
      <c r="B7" s="73"/>
      <c r="C7" s="74" t="s">
        <v>34</v>
      </c>
      <c r="D7" s="75"/>
      <c r="E7" s="150" t="s">
        <v>7</v>
      </c>
      <c r="F7" s="150"/>
      <c r="G7" s="150"/>
      <c r="H7" s="149" t="s">
        <v>25</v>
      </c>
      <c r="I7" s="149"/>
      <c r="J7" s="149"/>
      <c r="K7" s="149" t="s">
        <v>30</v>
      </c>
      <c r="L7" s="149"/>
      <c r="M7" s="149"/>
      <c r="N7" s="149"/>
    </row>
    <row r="8" spans="1:22" ht="17.25" customHeight="1">
      <c r="A8" s="76" t="s">
        <v>12</v>
      </c>
      <c r="B8" s="77">
        <v>2009</v>
      </c>
      <c r="C8" s="77">
        <v>2010</v>
      </c>
      <c r="D8" s="78">
        <v>2011</v>
      </c>
      <c r="E8" s="77">
        <f>B8</f>
        <v>2009</v>
      </c>
      <c r="F8" s="77">
        <f>C8</f>
        <v>2010</v>
      </c>
      <c r="G8" s="78">
        <f>D8</f>
        <v>2011</v>
      </c>
      <c r="H8" s="77">
        <f>B8</f>
        <v>2009</v>
      </c>
      <c r="I8" s="77">
        <f>C8</f>
        <v>2010</v>
      </c>
      <c r="J8" s="78">
        <f>D8</f>
        <v>2011</v>
      </c>
      <c r="K8" s="77">
        <f>B8</f>
        <v>2009</v>
      </c>
      <c r="L8" s="77">
        <f>C8</f>
        <v>2010</v>
      </c>
      <c r="M8" s="78">
        <f>D8</f>
        <v>2011</v>
      </c>
      <c r="N8" s="79" t="s">
        <v>3</v>
      </c>
      <c r="T8" s="130" t="s">
        <v>28</v>
      </c>
      <c r="U8" s="131"/>
      <c r="V8" s="132"/>
    </row>
    <row r="9" spans="1:22" ht="13.5" customHeight="1">
      <c r="A9" s="27" t="s">
        <v>13</v>
      </c>
      <c r="B9" s="55">
        <v>3073164.2</v>
      </c>
      <c r="C9" s="55">
        <v>2238097.4</v>
      </c>
      <c r="D9" s="4">
        <v>2962803.54</v>
      </c>
      <c r="E9" s="91">
        <v>18465.1</v>
      </c>
      <c r="F9" s="80">
        <v>15180.7</v>
      </c>
      <c r="G9" s="92">
        <v>14828.95</v>
      </c>
      <c r="H9" s="91">
        <v>386.8</v>
      </c>
      <c r="I9" s="81">
        <v>407.2</v>
      </c>
      <c r="J9" s="96">
        <v>378.2</v>
      </c>
      <c r="K9" s="56">
        <v>3091629.3</v>
      </c>
      <c r="L9" s="57">
        <v>2253278.1</v>
      </c>
      <c r="M9" s="4">
        <v>2977632.49</v>
      </c>
      <c r="N9" s="58">
        <f>IF(M9&lt;&gt;0,(M9-L9)/L9,0)</f>
        <v>0.32146692856066017</v>
      </c>
      <c r="T9" s="133"/>
      <c r="U9" s="134">
        <v>2011</v>
      </c>
      <c r="V9" s="135"/>
    </row>
    <row r="10" spans="1:22" ht="13.5" customHeight="1">
      <c r="A10" s="27" t="s">
        <v>14</v>
      </c>
      <c r="B10" s="55">
        <v>3187952.5</v>
      </c>
      <c r="C10" s="55">
        <v>2646713.9</v>
      </c>
      <c r="D10" s="4">
        <v>2931880.15</v>
      </c>
      <c r="E10" s="91">
        <v>15816.1</v>
      </c>
      <c r="F10" s="80">
        <v>12835</v>
      </c>
      <c r="G10" s="92">
        <v>13497.2</v>
      </c>
      <c r="H10" s="91">
        <v>318.3</v>
      </c>
      <c r="I10" s="81">
        <v>350.9</v>
      </c>
      <c r="J10" s="96">
        <v>327.3</v>
      </c>
      <c r="K10" s="56">
        <v>3203768.6</v>
      </c>
      <c r="L10" s="57">
        <v>2659548.9</v>
      </c>
      <c r="M10" s="4">
        <v>2945377.35</v>
      </c>
      <c r="N10" s="58">
        <f aca="true" t="shared" si="0" ref="N10:N20">IF(M10&lt;&gt;0,(M10-L10)/L10,0)</f>
        <v>0.1074725303979183</v>
      </c>
      <c r="T10" s="136" t="s">
        <v>0</v>
      </c>
      <c r="U10" s="132">
        <v>1913141.1</v>
      </c>
      <c r="V10" s="137">
        <f>U10/$V$17</f>
        <v>0.6220534828345248</v>
      </c>
    </row>
    <row r="11" spans="1:24" s="25" customFormat="1" ht="13.5" customHeight="1">
      <c r="A11" s="27" t="s">
        <v>15</v>
      </c>
      <c r="B11" s="55">
        <v>2926383.2</v>
      </c>
      <c r="C11" s="55">
        <v>2517593.6</v>
      </c>
      <c r="D11" s="4">
        <v>2726453.1</v>
      </c>
      <c r="E11" s="91">
        <v>14728.3</v>
      </c>
      <c r="F11" s="80">
        <v>12464.4</v>
      </c>
      <c r="G11" s="92">
        <v>12902</v>
      </c>
      <c r="H11" s="91">
        <v>302</v>
      </c>
      <c r="I11" s="81">
        <v>350.7</v>
      </c>
      <c r="J11" s="96">
        <v>337.03</v>
      </c>
      <c r="K11" s="56">
        <v>2941111.5</v>
      </c>
      <c r="L11" s="57">
        <v>2530058</v>
      </c>
      <c r="M11" s="4">
        <v>2739355.1</v>
      </c>
      <c r="N11" s="58">
        <f t="shared" si="0"/>
        <v>0.08272423003741419</v>
      </c>
      <c r="O11"/>
      <c r="S11" s="147"/>
      <c r="T11" s="136" t="s">
        <v>1</v>
      </c>
      <c r="U11" s="132">
        <v>841216.6</v>
      </c>
      <c r="V11" s="137">
        <f>U11/$V$17</f>
        <v>0.27351966660912636</v>
      </c>
      <c r="W11" s="129"/>
      <c r="X11" s="138"/>
    </row>
    <row r="12" spans="1:24" s="25" customFormat="1" ht="13.5" customHeight="1">
      <c r="A12" s="27" t="s">
        <v>16</v>
      </c>
      <c r="B12" s="55">
        <v>2629443.2</v>
      </c>
      <c r="C12" s="55">
        <v>2347472.1</v>
      </c>
      <c r="D12" s="4">
        <v>2433790.29</v>
      </c>
      <c r="E12" s="91">
        <v>14664.4</v>
      </c>
      <c r="F12" s="80">
        <v>12339.9</v>
      </c>
      <c r="G12" s="92">
        <v>12734.8</v>
      </c>
      <c r="H12" s="91">
        <v>302.3</v>
      </c>
      <c r="I12" s="81">
        <v>349.9</v>
      </c>
      <c r="J12" s="96">
        <v>340.99</v>
      </c>
      <c r="K12" s="56">
        <v>2644107.6</v>
      </c>
      <c r="L12" s="57">
        <v>2359812</v>
      </c>
      <c r="M12" s="4">
        <v>2446525.09</v>
      </c>
      <c r="N12" s="58">
        <f t="shared" si="0"/>
        <v>0.0367457619505282</v>
      </c>
      <c r="O12"/>
      <c r="S12" s="147"/>
      <c r="T12" s="136" t="s">
        <v>2</v>
      </c>
      <c r="U12" s="132">
        <v>45566.1</v>
      </c>
      <c r="V12" s="137">
        <f>U12/$V$17</f>
        <v>0.01481571390849647</v>
      </c>
      <c r="W12" s="138"/>
      <c r="X12" s="138"/>
    </row>
    <row r="13" spans="1:24" s="25" customFormat="1" ht="13.5" customHeight="1">
      <c r="A13" s="27" t="s">
        <v>17</v>
      </c>
      <c r="B13" s="55">
        <v>2411261</v>
      </c>
      <c r="C13" s="55">
        <v>2249656.5</v>
      </c>
      <c r="D13" s="4">
        <v>2324266.83</v>
      </c>
      <c r="E13" s="91">
        <v>13565.6</v>
      </c>
      <c r="F13" s="80">
        <v>12423.5</v>
      </c>
      <c r="G13" s="92">
        <v>12533.1</v>
      </c>
      <c r="H13" s="91">
        <v>319.4</v>
      </c>
      <c r="I13" s="81">
        <v>292.1</v>
      </c>
      <c r="J13" s="96">
        <v>275.47</v>
      </c>
      <c r="K13" s="56">
        <v>2424826.6</v>
      </c>
      <c r="L13" s="57">
        <v>2262080</v>
      </c>
      <c r="M13" s="4">
        <v>2336799.93</v>
      </c>
      <c r="N13" s="58">
        <f t="shared" si="0"/>
        <v>0.033031515242608646</v>
      </c>
      <c r="O13"/>
      <c r="S13" s="147"/>
      <c r="T13" s="138" t="s">
        <v>4</v>
      </c>
      <c r="U13" s="139">
        <v>144469.9</v>
      </c>
      <c r="V13" s="137">
        <f>U13/$V$17</f>
        <v>0.046974059811770025</v>
      </c>
      <c r="W13" s="138"/>
      <c r="X13" s="138"/>
    </row>
    <row r="14" spans="1:24" s="25" customFormat="1" ht="13.5" customHeight="1">
      <c r="A14" s="27" t="s">
        <v>18</v>
      </c>
      <c r="B14" s="55">
        <v>2158406.7</v>
      </c>
      <c r="C14" s="55">
        <v>2019195.5</v>
      </c>
      <c r="D14" s="4">
        <v>2031641.54</v>
      </c>
      <c r="E14" s="91">
        <v>13615.7</v>
      </c>
      <c r="F14" s="80">
        <v>12281.4</v>
      </c>
      <c r="G14" s="92">
        <v>10831.45</v>
      </c>
      <c r="H14" s="91">
        <v>311.1</v>
      </c>
      <c r="I14" s="81">
        <v>281.6</v>
      </c>
      <c r="J14" s="96">
        <v>221.29</v>
      </c>
      <c r="K14" s="56">
        <v>2172022.4</v>
      </c>
      <c r="L14" s="57">
        <v>2031476.9</v>
      </c>
      <c r="M14" s="4">
        <v>2042472.99</v>
      </c>
      <c r="N14" s="58">
        <f t="shared" si="0"/>
        <v>0.005412855051416083</v>
      </c>
      <c r="O14"/>
      <c r="S14" s="147"/>
      <c r="T14" s="138" t="s">
        <v>27</v>
      </c>
      <c r="U14" s="139">
        <v>131131.4</v>
      </c>
      <c r="V14" s="137">
        <f>U14/$V$17</f>
        <v>0.042637076836082394</v>
      </c>
      <c r="W14" s="138"/>
      <c r="X14" s="138"/>
    </row>
    <row r="15" spans="1:24" s="25" customFormat="1" ht="13.5" customHeight="1">
      <c r="A15" s="27" t="s">
        <v>19</v>
      </c>
      <c r="B15" s="55">
        <v>1897124.5</v>
      </c>
      <c r="C15" s="55">
        <v>1756308.9</v>
      </c>
      <c r="D15" s="4">
        <v>1720861.56</v>
      </c>
      <c r="E15" s="91">
        <v>16016.6</v>
      </c>
      <c r="F15" s="80">
        <v>11966.4</v>
      </c>
      <c r="G15" s="92">
        <v>9494.05</v>
      </c>
      <c r="H15" s="91">
        <v>283.7</v>
      </c>
      <c r="I15" s="81">
        <v>254.5</v>
      </c>
      <c r="J15" s="96">
        <v>267.91</v>
      </c>
      <c r="K15" s="56">
        <v>1913141.1</v>
      </c>
      <c r="L15" s="57">
        <v>1768275.3</v>
      </c>
      <c r="M15" s="4">
        <v>1730355.61</v>
      </c>
      <c r="N15" s="58">
        <f t="shared" si="0"/>
        <v>-0.02144444928908974</v>
      </c>
      <c r="O15"/>
      <c r="S15" s="147"/>
      <c r="T15" s="138"/>
      <c r="U15" s="138"/>
      <c r="V15" s="138"/>
      <c r="W15" s="138"/>
      <c r="X15" s="138"/>
    </row>
    <row r="16" spans="1:24" s="25" customFormat="1" ht="13.5" customHeight="1">
      <c r="A16" s="27" t="s">
        <v>20</v>
      </c>
      <c r="B16" s="55">
        <v>1693992.3</v>
      </c>
      <c r="C16" s="55">
        <v>1511981.5</v>
      </c>
      <c r="D16" s="4">
        <v>0</v>
      </c>
      <c r="E16" s="91">
        <v>15754.5</v>
      </c>
      <c r="F16" s="80">
        <v>11867.3</v>
      </c>
      <c r="G16" s="92">
        <v>0</v>
      </c>
      <c r="H16" s="91">
        <v>261.8</v>
      </c>
      <c r="I16" s="81">
        <v>257.7</v>
      </c>
      <c r="J16" s="96">
        <v>0</v>
      </c>
      <c r="K16" s="56">
        <v>1709746.8</v>
      </c>
      <c r="L16" s="57">
        <v>1523848.8</v>
      </c>
      <c r="M16" s="4">
        <v>0</v>
      </c>
      <c r="N16" s="58">
        <f t="shared" si="0"/>
        <v>0</v>
      </c>
      <c r="O16"/>
      <c r="S16" s="147"/>
      <c r="T16" s="138"/>
      <c r="U16" s="138"/>
      <c r="V16" s="137"/>
      <c r="W16" s="138"/>
      <c r="X16" s="138"/>
    </row>
    <row r="17" spans="1:24" s="25" customFormat="1" ht="13.5" customHeight="1">
      <c r="A17" s="27" t="s">
        <v>21</v>
      </c>
      <c r="B17" s="55">
        <v>1332361.1</v>
      </c>
      <c r="C17" s="55">
        <v>1158435.5</v>
      </c>
      <c r="D17" s="4">
        <v>0</v>
      </c>
      <c r="E17" s="91">
        <v>14637.2</v>
      </c>
      <c r="F17" s="80">
        <v>11845.5</v>
      </c>
      <c r="G17" s="92">
        <v>0</v>
      </c>
      <c r="H17" s="91">
        <v>200.6</v>
      </c>
      <c r="I17" s="81">
        <v>270.3</v>
      </c>
      <c r="J17" s="96">
        <v>0</v>
      </c>
      <c r="K17" s="56">
        <v>1346998.3</v>
      </c>
      <c r="L17" s="57">
        <v>1170281</v>
      </c>
      <c r="M17" s="4">
        <v>0</v>
      </c>
      <c r="N17" s="58">
        <f t="shared" si="0"/>
        <v>0</v>
      </c>
      <c r="O17"/>
      <c r="S17" s="147"/>
      <c r="T17" s="138"/>
      <c r="U17" s="138"/>
      <c r="V17" s="131">
        <f>SUM(U10:U16)</f>
        <v>3075525.1</v>
      </c>
      <c r="W17" s="138"/>
      <c r="X17" s="138"/>
    </row>
    <row r="18" spans="1:24" s="25" customFormat="1" ht="13.5" customHeight="1">
      <c r="A18" s="27" t="s">
        <v>22</v>
      </c>
      <c r="B18" s="55">
        <v>940105.9</v>
      </c>
      <c r="C18" s="55">
        <v>782517.2</v>
      </c>
      <c r="D18" s="4">
        <v>0</v>
      </c>
      <c r="E18" s="91">
        <v>14478.3</v>
      </c>
      <c r="F18" s="80">
        <v>11803.9</v>
      </c>
      <c r="G18" s="92">
        <v>0</v>
      </c>
      <c r="H18" s="91">
        <v>200.6</v>
      </c>
      <c r="I18" s="81">
        <v>215.7</v>
      </c>
      <c r="J18" s="96">
        <v>0</v>
      </c>
      <c r="K18" s="56">
        <v>954584.2</v>
      </c>
      <c r="L18" s="57">
        <v>794321.1</v>
      </c>
      <c r="M18" s="19">
        <v>0</v>
      </c>
      <c r="N18" s="58">
        <f t="shared" si="0"/>
        <v>0</v>
      </c>
      <c r="O18"/>
      <c r="S18" s="147"/>
      <c r="T18" s="136"/>
      <c r="U18" s="140">
        <v>2010</v>
      </c>
      <c r="V18" s="138"/>
      <c r="W18" s="138"/>
      <c r="X18" s="138"/>
    </row>
    <row r="19" spans="1:24" s="25" customFormat="1" ht="13.5" customHeight="1">
      <c r="A19" s="27" t="s">
        <v>23</v>
      </c>
      <c r="B19" s="55">
        <v>607684.4</v>
      </c>
      <c r="C19" s="55">
        <v>478542.1</v>
      </c>
      <c r="D19" s="4">
        <v>0</v>
      </c>
      <c r="E19" s="91">
        <v>14185</v>
      </c>
      <c r="F19" s="80">
        <v>11539.7</v>
      </c>
      <c r="G19" s="92">
        <v>0</v>
      </c>
      <c r="H19" s="91">
        <v>209.1</v>
      </c>
      <c r="I19" s="81">
        <v>118.2</v>
      </c>
      <c r="J19" s="96">
        <v>0</v>
      </c>
      <c r="K19" s="56">
        <v>621869.4</v>
      </c>
      <c r="L19" s="57">
        <v>490081.8</v>
      </c>
      <c r="M19" s="4">
        <v>0</v>
      </c>
      <c r="N19" s="58">
        <f t="shared" si="0"/>
        <v>0</v>
      </c>
      <c r="O19"/>
      <c r="S19" s="147"/>
      <c r="T19" s="136" t="str">
        <f aca="true" t="shared" si="1" ref="T19:T25">T10</f>
        <v>colza</v>
      </c>
      <c r="U19" s="136">
        <v>1768275.3</v>
      </c>
      <c r="V19" s="137">
        <f aca="true" t="shared" si="2" ref="V19:V25">U19/$V$26</f>
        <v>0.59187021450114</v>
      </c>
      <c r="W19" s="138"/>
      <c r="X19" s="138"/>
    </row>
    <row r="20" spans="1:24" s="25" customFormat="1" ht="13.5" customHeight="1" thickBot="1">
      <c r="A20" s="27" t="s">
        <v>24</v>
      </c>
      <c r="B20" s="55">
        <v>241369.4</v>
      </c>
      <c r="C20" s="55">
        <v>184308.5</v>
      </c>
      <c r="D20" s="4">
        <v>0</v>
      </c>
      <c r="E20" s="93">
        <v>10143.9</v>
      </c>
      <c r="F20" s="94">
        <v>9458.7</v>
      </c>
      <c r="G20" s="95">
        <v>0</v>
      </c>
      <c r="H20" s="93">
        <v>148.3</v>
      </c>
      <c r="I20" s="97">
        <v>96.8</v>
      </c>
      <c r="J20" s="98">
        <v>0</v>
      </c>
      <c r="K20" s="56">
        <v>251513.3</v>
      </c>
      <c r="L20" s="57">
        <v>193767.2</v>
      </c>
      <c r="M20" s="4">
        <v>0</v>
      </c>
      <c r="N20" s="58">
        <f t="shared" si="0"/>
        <v>0</v>
      </c>
      <c r="O20"/>
      <c r="S20" s="147"/>
      <c r="T20" s="136" t="str">
        <f t="shared" si="1"/>
        <v>tournesol</v>
      </c>
      <c r="U20" s="136">
        <v>712099.1</v>
      </c>
      <c r="V20" s="137">
        <f t="shared" si="2"/>
        <v>0.23835103451542228</v>
      </c>
      <c r="W20" s="138"/>
      <c r="X20" s="138"/>
    </row>
    <row r="21" spans="1:24" s="25" customFormat="1" ht="12.75">
      <c r="A21" s="82"/>
      <c r="B21" s="72"/>
      <c r="C21" s="72"/>
      <c r="D21" s="83"/>
      <c r="E21" s="84"/>
      <c r="F21" s="84"/>
      <c r="G21" s="85"/>
      <c r="H21" s="86"/>
      <c r="I21" s="87"/>
      <c r="J21" s="88"/>
      <c r="K21" s="89"/>
      <c r="L21" s="72"/>
      <c r="M21" s="83"/>
      <c r="N21" s="90"/>
      <c r="O21"/>
      <c r="S21" s="147"/>
      <c r="T21" s="136" t="str">
        <f>T12</f>
        <v>soja</v>
      </c>
      <c r="U21" s="136">
        <v>76855.1</v>
      </c>
      <c r="V21" s="137">
        <f t="shared" si="2"/>
        <v>0.025724639439631693</v>
      </c>
      <c r="W21" s="138"/>
      <c r="X21" s="138"/>
    </row>
    <row r="22" spans="1:24" s="25" customFormat="1" ht="12.75">
      <c r="A22" s="27"/>
      <c r="B22" s="28"/>
      <c r="C22" s="28"/>
      <c r="D22" s="33"/>
      <c r="E22" s="29"/>
      <c r="F22" s="29"/>
      <c r="G22" s="30"/>
      <c r="H22" s="29"/>
      <c r="I22" s="31"/>
      <c r="J22" s="54"/>
      <c r="K22" s="32"/>
      <c r="L22" s="28"/>
      <c r="M22" s="33"/>
      <c r="N22" s="34"/>
      <c r="O22"/>
      <c r="S22" s="147"/>
      <c r="T22" s="139" t="str">
        <f>T13</f>
        <v>pois</v>
      </c>
      <c r="U22" s="139">
        <v>281405.1</v>
      </c>
      <c r="V22" s="137">
        <f>U22/$V$26</f>
        <v>0.09419081796749337</v>
      </c>
      <c r="W22" s="138"/>
      <c r="X22" s="138"/>
    </row>
    <row r="23" spans="1:24" s="35" customFormat="1" ht="15.75">
      <c r="A23" s="36"/>
      <c r="B23" s="3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/>
      <c r="S23" s="148"/>
      <c r="T23" s="132" t="str">
        <f>T14</f>
        <v>feves</v>
      </c>
      <c r="U23" s="132">
        <v>141093.6</v>
      </c>
      <c r="V23" s="137">
        <f>U23/$V$26</f>
        <v>0.04722629971517334</v>
      </c>
      <c r="W23" s="141"/>
      <c r="X23" s="141"/>
    </row>
    <row r="24" spans="1:14" ht="15.75">
      <c r="A24" s="36"/>
      <c r="B24" s="3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22" ht="23.25">
      <c r="A25" s="153" t="s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T25" s="132">
        <f t="shared" si="1"/>
        <v>0</v>
      </c>
      <c r="U25" s="129">
        <v>7878.3</v>
      </c>
      <c r="V25" s="137">
        <f t="shared" si="2"/>
        <v>0.0026369938611393437</v>
      </c>
    </row>
    <row r="26" spans="1:22" ht="18">
      <c r="A26" s="36"/>
      <c r="B26" s="36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V26" s="131">
        <f>SUM(U19:U25)</f>
        <v>2987606.5</v>
      </c>
    </row>
    <row r="27" spans="1:15" ht="15">
      <c r="A27" s="73"/>
      <c r="B27" s="73"/>
      <c r="C27" s="74" t="s">
        <v>34</v>
      </c>
      <c r="D27" s="75"/>
      <c r="E27" s="150" t="s">
        <v>7</v>
      </c>
      <c r="F27" s="150"/>
      <c r="G27" s="150"/>
      <c r="H27" s="149" t="s">
        <v>25</v>
      </c>
      <c r="I27" s="149"/>
      <c r="J27" s="149"/>
      <c r="K27" s="149" t="s">
        <v>30</v>
      </c>
      <c r="L27" s="149"/>
      <c r="M27" s="149"/>
      <c r="N27" s="149"/>
      <c r="O27" s="63"/>
    </row>
    <row r="28" spans="1:15" ht="14.25">
      <c r="A28" s="76" t="s">
        <v>12</v>
      </c>
      <c r="B28" s="77">
        <v>2009</v>
      </c>
      <c r="C28" s="77">
        <v>2010</v>
      </c>
      <c r="D28" s="78">
        <v>2011</v>
      </c>
      <c r="E28" s="77">
        <f>B28</f>
        <v>2009</v>
      </c>
      <c r="F28" s="77">
        <f>C28</f>
        <v>2010</v>
      </c>
      <c r="G28" s="78">
        <f>D28</f>
        <v>2011</v>
      </c>
      <c r="H28" s="77">
        <f>B28</f>
        <v>2009</v>
      </c>
      <c r="I28" s="77">
        <f>C28</f>
        <v>2010</v>
      </c>
      <c r="J28" s="78">
        <f>D28</f>
        <v>2011</v>
      </c>
      <c r="K28" s="77">
        <f>B28</f>
        <v>2009</v>
      </c>
      <c r="L28" s="77">
        <f>C28</f>
        <v>2010</v>
      </c>
      <c r="M28" s="78">
        <f>D28</f>
        <v>2011</v>
      </c>
      <c r="N28" s="79" t="s">
        <v>3</v>
      </c>
      <c r="O28" s="26"/>
    </row>
    <row r="29" spans="1:23" ht="13.5" customHeight="1">
      <c r="A29" s="27" t="s">
        <v>13</v>
      </c>
      <c r="B29" s="55">
        <v>104938.4</v>
      </c>
      <c r="C29" s="55">
        <v>122431.5</v>
      </c>
      <c r="D29" s="4">
        <v>73349.54</v>
      </c>
      <c r="E29" s="91">
        <v>1702.6</v>
      </c>
      <c r="F29" s="80">
        <v>730.8</v>
      </c>
      <c r="G29" s="92">
        <v>815.2</v>
      </c>
      <c r="H29" s="91">
        <v>2600.1</v>
      </c>
      <c r="I29" s="81">
        <v>2773.5</v>
      </c>
      <c r="J29" s="96">
        <v>1539.97</v>
      </c>
      <c r="K29" s="56">
        <v>106641</v>
      </c>
      <c r="L29" s="57">
        <v>123162.3</v>
      </c>
      <c r="M29" s="4">
        <v>74164.74</v>
      </c>
      <c r="N29" s="58">
        <f>IF(M29&lt;&gt;0,(M29-L29)/L29,0)</f>
        <v>-0.397829205852765</v>
      </c>
      <c r="T29" s="130" t="s">
        <v>29</v>
      </c>
      <c r="U29" s="134">
        <v>2011</v>
      </c>
      <c r="V29" s="133"/>
      <c r="W29" s="134" t="s">
        <v>35</v>
      </c>
    </row>
    <row r="30" spans="1:23" ht="13.5" customHeight="1">
      <c r="A30" s="27" t="s">
        <v>14</v>
      </c>
      <c r="B30" s="55">
        <v>176865</v>
      </c>
      <c r="C30" s="55">
        <v>96338.7</v>
      </c>
      <c r="D30" s="4">
        <v>202188.69</v>
      </c>
      <c r="E30" s="91">
        <v>2224.3</v>
      </c>
      <c r="F30" s="80">
        <v>777.2</v>
      </c>
      <c r="G30" s="92">
        <v>1162.8</v>
      </c>
      <c r="H30" s="91">
        <v>2556.3</v>
      </c>
      <c r="I30" s="81">
        <v>1864.8</v>
      </c>
      <c r="J30" s="96">
        <v>1202.13</v>
      </c>
      <c r="K30" s="56">
        <v>179089.3</v>
      </c>
      <c r="L30" s="57">
        <v>97115.9</v>
      </c>
      <c r="M30" s="4">
        <v>203351.49</v>
      </c>
      <c r="N30" s="58">
        <f aca="true" t="shared" si="3" ref="N30:N40">IF(M30&lt;&gt;0,(M30-L30)/L30,0)</f>
        <v>1.0939052204633846</v>
      </c>
      <c r="T30" s="136" t="s">
        <v>0</v>
      </c>
      <c r="U30" s="136">
        <v>254.5</v>
      </c>
      <c r="V30" s="136" t="s">
        <v>0</v>
      </c>
      <c r="W30" s="132">
        <v>267.91</v>
      </c>
    </row>
    <row r="31" spans="1:23" ht="13.5" customHeight="1">
      <c r="A31" s="27" t="s">
        <v>15</v>
      </c>
      <c r="B31" s="55">
        <v>925073.5</v>
      </c>
      <c r="C31" s="55">
        <v>774238.8</v>
      </c>
      <c r="D31" s="4">
        <v>969303.34</v>
      </c>
      <c r="E31" s="91">
        <v>5779.3</v>
      </c>
      <c r="F31" s="80">
        <v>5148.6</v>
      </c>
      <c r="G31" s="92">
        <v>5634.7</v>
      </c>
      <c r="H31" s="91">
        <v>7827.4</v>
      </c>
      <c r="I31" s="81">
        <v>5205.2</v>
      </c>
      <c r="J31" s="96">
        <v>11395.05</v>
      </c>
      <c r="K31" s="56">
        <v>930852.8</v>
      </c>
      <c r="L31" s="57">
        <v>779387.4</v>
      </c>
      <c r="M31" s="4">
        <v>974938.04</v>
      </c>
      <c r="N31" s="58">
        <f t="shared" si="3"/>
        <v>0.2509030040773048</v>
      </c>
      <c r="T31" s="136" t="s">
        <v>1</v>
      </c>
      <c r="U31" s="136">
        <v>5036.8</v>
      </c>
      <c r="V31" s="136" t="s">
        <v>1</v>
      </c>
      <c r="W31" s="132">
        <v>10674.27</v>
      </c>
    </row>
    <row r="32" spans="1:23" ht="13.5" customHeight="1">
      <c r="A32" s="27" t="s">
        <v>16</v>
      </c>
      <c r="B32" s="55">
        <v>1015645.1</v>
      </c>
      <c r="C32" s="55">
        <v>904159.2</v>
      </c>
      <c r="D32" s="4">
        <v>956685.79</v>
      </c>
      <c r="E32" s="91">
        <v>5496.7</v>
      </c>
      <c r="F32" s="80">
        <v>5896.6</v>
      </c>
      <c r="G32" s="92">
        <v>5599.4</v>
      </c>
      <c r="H32" s="91">
        <v>9226.5</v>
      </c>
      <c r="I32" s="81">
        <v>8109.2</v>
      </c>
      <c r="J32" s="96">
        <v>12559.35</v>
      </c>
      <c r="K32" s="56">
        <v>1021141.8</v>
      </c>
      <c r="L32" s="57">
        <v>910055.8</v>
      </c>
      <c r="M32" s="4">
        <v>962285.19</v>
      </c>
      <c r="N32" s="58">
        <f t="shared" si="3"/>
        <v>0.05739141490005326</v>
      </c>
      <c r="T32" s="136" t="s">
        <v>2</v>
      </c>
      <c r="U32" s="136">
        <v>7746.5</v>
      </c>
      <c r="V32" s="136" t="s">
        <v>2</v>
      </c>
      <c r="W32" s="132">
        <v>7800.77</v>
      </c>
    </row>
    <row r="33" spans="1:23" ht="13.5" customHeight="1">
      <c r="A33" s="27" t="s">
        <v>17</v>
      </c>
      <c r="B33" s="55">
        <v>959433.5</v>
      </c>
      <c r="C33" s="55">
        <v>881800.1</v>
      </c>
      <c r="D33" s="4">
        <v>907534.27</v>
      </c>
      <c r="E33" s="91">
        <v>4750.7</v>
      </c>
      <c r="F33" s="80">
        <v>4957.2</v>
      </c>
      <c r="G33" s="92">
        <v>5780</v>
      </c>
      <c r="H33" s="91">
        <v>8629</v>
      </c>
      <c r="I33" s="81">
        <v>7441.6</v>
      </c>
      <c r="J33" s="96">
        <v>11874.72</v>
      </c>
      <c r="K33" s="56">
        <v>964184.2</v>
      </c>
      <c r="L33" s="57">
        <v>886757.3</v>
      </c>
      <c r="M33" s="4">
        <v>913314.27</v>
      </c>
      <c r="N33" s="58">
        <f t="shared" si="3"/>
        <v>0.029948408657024837</v>
      </c>
      <c r="T33" s="138" t="s">
        <v>4</v>
      </c>
      <c r="U33" s="129">
        <v>3183</v>
      </c>
      <c r="V33" s="138" t="s">
        <v>4</v>
      </c>
      <c r="W33" s="129">
        <v>1305.85</v>
      </c>
    </row>
    <row r="34" spans="1:23" ht="13.5" customHeight="1">
      <c r="A34" s="27" t="s">
        <v>18</v>
      </c>
      <c r="B34" s="55">
        <v>922330.3</v>
      </c>
      <c r="C34" s="55">
        <v>810766.4</v>
      </c>
      <c r="D34" s="4">
        <v>823524.05</v>
      </c>
      <c r="E34" s="91">
        <v>4450.8</v>
      </c>
      <c r="F34" s="80">
        <v>3818</v>
      </c>
      <c r="G34" s="92">
        <v>4070.2</v>
      </c>
      <c r="H34" s="91">
        <v>8084.2</v>
      </c>
      <c r="I34" s="81">
        <v>6715.3</v>
      </c>
      <c r="J34" s="96">
        <v>11487.73</v>
      </c>
      <c r="K34" s="56">
        <v>926781.1</v>
      </c>
      <c r="L34" s="57">
        <v>814584.4</v>
      </c>
      <c r="M34" s="4">
        <v>827594.25</v>
      </c>
      <c r="N34" s="58">
        <f t="shared" si="3"/>
        <v>0.015971150441869468</v>
      </c>
      <c r="T34" s="129" t="s">
        <v>27</v>
      </c>
      <c r="U34" s="129">
        <v>4205.6</v>
      </c>
      <c r="V34" s="129" t="s">
        <v>27</v>
      </c>
      <c r="W34" s="129">
        <v>2603.2</v>
      </c>
    </row>
    <row r="35" spans="1:14" ht="13.5" customHeight="1">
      <c r="A35" s="27" t="s">
        <v>19</v>
      </c>
      <c r="B35" s="55">
        <v>837582.6</v>
      </c>
      <c r="C35" s="55">
        <v>709168.9</v>
      </c>
      <c r="D35" s="4">
        <v>709689</v>
      </c>
      <c r="E35" s="91">
        <v>3634</v>
      </c>
      <c r="F35" s="80">
        <v>2930.2</v>
      </c>
      <c r="G35" s="92">
        <v>3424.1</v>
      </c>
      <c r="H35" s="91">
        <v>7364.2</v>
      </c>
      <c r="I35" s="81">
        <v>5036.8</v>
      </c>
      <c r="J35" s="96">
        <v>10674.27</v>
      </c>
      <c r="K35" s="56">
        <v>841216.6</v>
      </c>
      <c r="L35" s="57">
        <v>712099.1</v>
      </c>
      <c r="M35" s="4">
        <v>713113.1</v>
      </c>
      <c r="N35" s="58">
        <f t="shared" si="3"/>
        <v>0.0014239591090622079</v>
      </c>
    </row>
    <row r="36" spans="1:14" ht="13.5" customHeight="1">
      <c r="A36" s="27" t="s">
        <v>20</v>
      </c>
      <c r="B36" s="55">
        <v>726889.4</v>
      </c>
      <c r="C36" s="55">
        <v>607539.9</v>
      </c>
      <c r="D36" s="4">
        <v>0</v>
      </c>
      <c r="E36" s="91">
        <v>4509.1</v>
      </c>
      <c r="F36" s="80">
        <v>2912.5</v>
      </c>
      <c r="G36" s="92">
        <v>0</v>
      </c>
      <c r="H36" s="91">
        <v>6270.6</v>
      </c>
      <c r="I36" s="81">
        <v>4613.1</v>
      </c>
      <c r="J36" s="96">
        <v>0</v>
      </c>
      <c r="K36" s="56">
        <v>731398.5</v>
      </c>
      <c r="L36" s="57">
        <v>610452.4</v>
      </c>
      <c r="M36" s="4">
        <v>0</v>
      </c>
      <c r="N36" s="58">
        <f t="shared" si="3"/>
        <v>0</v>
      </c>
    </row>
    <row r="37" spans="1:14" ht="13.5" customHeight="1">
      <c r="A37" s="27" t="s">
        <v>21</v>
      </c>
      <c r="B37" s="55">
        <v>602215.6</v>
      </c>
      <c r="C37" s="55">
        <v>493656.7</v>
      </c>
      <c r="D37" s="4">
        <v>0</v>
      </c>
      <c r="E37" s="91">
        <v>3532.3</v>
      </c>
      <c r="F37" s="80">
        <v>3006</v>
      </c>
      <c r="G37" s="92">
        <v>0</v>
      </c>
      <c r="H37" s="91">
        <v>5415.6</v>
      </c>
      <c r="I37" s="81">
        <v>4072.1</v>
      </c>
      <c r="J37" s="96">
        <v>0</v>
      </c>
      <c r="K37" s="56">
        <v>605747.9</v>
      </c>
      <c r="L37" s="57">
        <v>496662.7</v>
      </c>
      <c r="M37" s="4">
        <v>0</v>
      </c>
      <c r="N37" s="58">
        <f t="shared" si="3"/>
        <v>0</v>
      </c>
    </row>
    <row r="38" spans="1:14" ht="13.5" customHeight="1">
      <c r="A38" s="27" t="s">
        <v>22</v>
      </c>
      <c r="B38" s="55">
        <v>492131.7</v>
      </c>
      <c r="C38" s="55">
        <v>377332.8</v>
      </c>
      <c r="D38" s="4">
        <v>0</v>
      </c>
      <c r="E38" s="91">
        <v>3424.8</v>
      </c>
      <c r="F38" s="80">
        <v>2924</v>
      </c>
      <c r="G38" s="92">
        <v>0</v>
      </c>
      <c r="H38" s="91">
        <v>4484.7</v>
      </c>
      <c r="I38" s="81">
        <v>3381</v>
      </c>
      <c r="J38" s="96">
        <v>0</v>
      </c>
      <c r="K38" s="56">
        <v>495556.5</v>
      </c>
      <c r="L38" s="57">
        <v>380256.8</v>
      </c>
      <c r="M38" s="19">
        <v>0</v>
      </c>
      <c r="N38" s="58">
        <f t="shared" si="3"/>
        <v>0</v>
      </c>
    </row>
    <row r="39" spans="1:14" ht="13.5" customHeight="1">
      <c r="A39" s="27" t="s">
        <v>23</v>
      </c>
      <c r="B39" s="55">
        <v>366912.9</v>
      </c>
      <c r="C39" s="55">
        <v>261195.8</v>
      </c>
      <c r="D39" s="4">
        <v>0</v>
      </c>
      <c r="E39" s="91">
        <v>3103.5</v>
      </c>
      <c r="F39" s="80">
        <v>2022.8</v>
      </c>
      <c r="G39" s="92">
        <v>0</v>
      </c>
      <c r="H39" s="91">
        <v>4022.9</v>
      </c>
      <c r="I39" s="81">
        <v>2655.4</v>
      </c>
      <c r="J39" s="96">
        <v>0</v>
      </c>
      <c r="K39" s="56">
        <v>370016.4</v>
      </c>
      <c r="L39" s="57">
        <v>263218.6</v>
      </c>
      <c r="M39" s="4">
        <v>0</v>
      </c>
      <c r="N39" s="58">
        <f t="shared" si="3"/>
        <v>0</v>
      </c>
    </row>
    <row r="40" spans="1:14" ht="14.25" customHeight="1" thickBot="1">
      <c r="A40" s="27" t="s">
        <v>24</v>
      </c>
      <c r="B40" s="55">
        <v>188803.3</v>
      </c>
      <c r="C40" s="55">
        <v>125078.2</v>
      </c>
      <c r="D40" s="4">
        <v>0</v>
      </c>
      <c r="E40" s="91">
        <v>732.6</v>
      </c>
      <c r="F40" s="80">
        <v>817.5</v>
      </c>
      <c r="G40" s="92">
        <v>0</v>
      </c>
      <c r="H40" s="91">
        <v>2911.8</v>
      </c>
      <c r="I40" s="81">
        <v>1862.2</v>
      </c>
      <c r="J40" s="96">
        <v>0</v>
      </c>
      <c r="K40" s="56">
        <v>189535.9</v>
      </c>
      <c r="L40" s="57">
        <v>125895.7</v>
      </c>
      <c r="M40" s="4">
        <v>0</v>
      </c>
      <c r="N40" s="58">
        <f t="shared" si="3"/>
        <v>0</v>
      </c>
    </row>
    <row r="41" spans="1:14" ht="12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 s="37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</row>
    <row r="50" spans="1:14" ht="12">
      <c r="A50" s="15"/>
      <c r="B50" s="15"/>
      <c r="C50" s="10"/>
      <c r="D50" s="10"/>
      <c r="E50" s="10"/>
      <c r="F50" s="44"/>
      <c r="G50" s="46"/>
      <c r="H50" s="46"/>
      <c r="I50" s="46"/>
      <c r="J50" s="46"/>
      <c r="K50" s="46"/>
      <c r="L50" s="46"/>
      <c r="M50" s="43"/>
      <c r="N50" s="43"/>
    </row>
    <row r="51" spans="1:14" ht="12">
      <c r="A51" s="15"/>
      <c r="B51" s="15"/>
      <c r="C51" s="10"/>
      <c r="D51" s="10"/>
      <c r="E51" s="10"/>
      <c r="F51" s="44"/>
      <c r="G51" s="8"/>
      <c r="H51" s="8"/>
      <c r="I51" s="8"/>
      <c r="J51" s="8"/>
      <c r="K51" s="8"/>
      <c r="L51" s="8"/>
      <c r="M51" s="43"/>
      <c r="N51" s="43"/>
    </row>
    <row r="52" spans="1:14" ht="12">
      <c r="A52" s="47"/>
      <c r="B52" s="47"/>
      <c r="C52" s="48"/>
      <c r="D52" s="48"/>
      <c r="E52" s="48"/>
      <c r="F52" s="44"/>
      <c r="G52" s="8"/>
      <c r="H52" s="8"/>
      <c r="I52" s="8"/>
      <c r="J52" s="8"/>
      <c r="K52" s="8"/>
      <c r="L52" s="8"/>
      <c r="M52"/>
      <c r="N52"/>
    </row>
    <row r="53" spans="1:14" ht="12">
      <c r="A53" s="47"/>
      <c r="B53" s="47"/>
      <c r="C53" s="49"/>
      <c r="D53" s="50"/>
      <c r="E53" s="50"/>
      <c r="F53" s="8"/>
      <c r="G53" s="8"/>
      <c r="H53" s="8"/>
      <c r="I53" s="8"/>
      <c r="J53" s="8"/>
      <c r="K53" s="8"/>
      <c r="L53" s="8"/>
      <c r="M53"/>
      <c r="N53"/>
    </row>
    <row r="54" spans="13:14" ht="12.75">
      <c r="M54"/>
      <c r="N54"/>
    </row>
    <row r="55" spans="2:14" ht="12">
      <c r="B55" s="16"/>
      <c r="C55" s="9"/>
      <c r="D55" s="5"/>
      <c r="E55" s="5"/>
      <c r="F55"/>
      <c r="G55"/>
      <c r="H55"/>
      <c r="I55"/>
      <c r="J55"/>
      <c r="K55"/>
      <c r="L55"/>
      <c r="M55"/>
      <c r="N55" s="8"/>
    </row>
    <row r="56" spans="6:14" ht="12.75">
      <c r="F56"/>
      <c r="G56"/>
      <c r="H56"/>
      <c r="I56"/>
      <c r="J56"/>
      <c r="K56"/>
      <c r="L56"/>
      <c r="M56"/>
      <c r="N56"/>
    </row>
    <row r="57" spans="6:14" ht="12.75">
      <c r="F57" s="51"/>
      <c r="G57" s="51"/>
      <c r="H57" s="51"/>
      <c r="I57" s="51"/>
      <c r="J57" s="51"/>
      <c r="K57" s="51"/>
      <c r="L57" s="51"/>
      <c r="M57" s="51"/>
      <c r="N57" s="51"/>
    </row>
    <row r="58" spans="6:14" ht="12.75">
      <c r="F58" s="51"/>
      <c r="G58" s="51"/>
      <c r="H58" s="51"/>
      <c r="I58" s="51"/>
      <c r="J58" s="51"/>
      <c r="K58" s="51"/>
      <c r="L58" s="51"/>
      <c r="M58" s="51"/>
      <c r="N58" s="51"/>
    </row>
    <row r="59" spans="6:14" ht="12.75"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ht="1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1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ht="1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3:14" ht="12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ht="1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8" spans="1:14" ht="23.25">
      <c r="A68" s="52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81" spans="13:14" ht="12.75">
      <c r="M81" s="151">
        <f ca="1">NOW()</f>
        <v>40977.47338483796</v>
      </c>
      <c r="N81" s="151"/>
    </row>
  </sheetData>
  <mergeCells count="12">
    <mergeCell ref="A1:N1"/>
    <mergeCell ref="A25:N25"/>
    <mergeCell ref="C26:N26"/>
    <mergeCell ref="H27:J27"/>
    <mergeCell ref="A3:N3"/>
    <mergeCell ref="A5:N5"/>
    <mergeCell ref="E7:G7"/>
    <mergeCell ref="H7:J7"/>
    <mergeCell ref="K7:N7"/>
    <mergeCell ref="E27:G27"/>
    <mergeCell ref="K27:N27"/>
    <mergeCell ref="M81:N81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showGridLines="0" showZeros="0" workbookViewId="0" topLeftCell="A34">
      <selection activeCell="B81" sqref="B81"/>
    </sheetView>
  </sheetViews>
  <sheetFormatPr defaultColWidth="11.421875" defaultRowHeight="12"/>
  <cols>
    <col min="1" max="1" width="11.7109375" style="3" customWidth="1"/>
    <col min="2" max="2" width="8.7109375" style="3" customWidth="1"/>
    <col min="3" max="3" width="8.7109375" style="6" customWidth="1"/>
    <col min="4" max="4" width="8.7109375" style="11" customWidth="1"/>
    <col min="5" max="5" width="6.7109375" style="11" customWidth="1"/>
    <col min="6" max="6" width="6.7109375" style="6" customWidth="1"/>
    <col min="7" max="7" width="6.7109375" style="12" customWidth="1"/>
    <col min="8" max="10" width="6.421875" style="12" customWidth="1"/>
    <col min="11" max="11" width="8.7109375" style="12" customWidth="1"/>
    <col min="12" max="12" width="8.7109375" style="6" customWidth="1"/>
    <col min="13" max="13" width="8.7109375" style="11" customWidth="1"/>
    <col min="14" max="14" width="5.8515625" style="1" customWidth="1"/>
    <col min="15" max="15" width="7.8515625" style="1" customWidth="1"/>
    <col min="16" max="16" width="6.28125" style="0" customWidth="1"/>
    <col min="17" max="17" width="6.57421875" style="0" customWidth="1"/>
    <col min="18" max="18" width="5.140625" style="0" customWidth="1"/>
  </cols>
  <sheetData>
    <row r="1" spans="1:18" ht="31.5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5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  <c r="O2" s="7"/>
    </row>
    <row r="3" spans="1:18" ht="22.5">
      <c r="A3" s="155" t="str">
        <f>'colza-tournesol'!$A$3</f>
        <v>situation provisoire au 31 janvier    récolte 2009 à 2011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ht="22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5" ht="22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3.25">
      <c r="A6" s="153" t="s">
        <v>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23"/>
    </row>
    <row r="7" spans="3:15" ht="17.25" customHeight="1">
      <c r="C7" s="2"/>
      <c r="D7" s="24"/>
      <c r="E7" s="24"/>
      <c r="F7" s="2"/>
      <c r="G7" s="13"/>
      <c r="H7" s="13"/>
      <c r="I7" s="13"/>
      <c r="J7" s="13"/>
      <c r="K7" s="13"/>
      <c r="L7" s="2"/>
      <c r="M7" s="13"/>
      <c r="N7" s="2"/>
      <c r="O7" s="2"/>
    </row>
    <row r="8" spans="1:15" ht="15">
      <c r="A8" s="105"/>
      <c r="B8" s="73"/>
      <c r="C8" s="74" t="s">
        <v>34</v>
      </c>
      <c r="D8" s="75"/>
      <c r="E8" s="150" t="s">
        <v>7</v>
      </c>
      <c r="F8" s="150"/>
      <c r="G8" s="150"/>
      <c r="H8" s="149" t="s">
        <v>25</v>
      </c>
      <c r="I8" s="149"/>
      <c r="J8" s="149"/>
      <c r="K8" s="149" t="s">
        <v>30</v>
      </c>
      <c r="L8" s="149"/>
      <c r="M8" s="149"/>
      <c r="N8" s="149"/>
      <c r="O8" s="60"/>
    </row>
    <row r="9" spans="1:15" ht="13.5" customHeight="1">
      <c r="A9" s="76" t="s">
        <v>12</v>
      </c>
      <c r="B9" s="77">
        <v>2008</v>
      </c>
      <c r="C9" s="77">
        <v>2009</v>
      </c>
      <c r="D9" s="78">
        <v>2010</v>
      </c>
      <c r="E9" s="77">
        <v>2008</v>
      </c>
      <c r="F9" s="77">
        <v>2009</v>
      </c>
      <c r="G9" s="78">
        <v>2010</v>
      </c>
      <c r="H9" s="77">
        <v>2008</v>
      </c>
      <c r="I9" s="77">
        <v>2009</v>
      </c>
      <c r="J9" s="78">
        <v>2010</v>
      </c>
      <c r="K9" s="77">
        <v>2008</v>
      </c>
      <c r="L9" s="77">
        <v>2009</v>
      </c>
      <c r="M9" s="78">
        <v>2010</v>
      </c>
      <c r="N9" s="79" t="s">
        <v>3</v>
      </c>
      <c r="O9" s="26"/>
    </row>
    <row r="10" spans="1:15" ht="13.5" customHeight="1">
      <c r="A10" s="27" t="s">
        <v>13</v>
      </c>
      <c r="B10" s="55">
        <v>12346</v>
      </c>
      <c r="C10" s="55">
        <v>10646.2</v>
      </c>
      <c r="D10" s="4">
        <v>26000.48</v>
      </c>
      <c r="E10" s="91">
        <v>390</v>
      </c>
      <c r="F10" s="80">
        <v>423</v>
      </c>
      <c r="G10" s="92">
        <v>1748.5</v>
      </c>
      <c r="H10" s="91">
        <v>1578.2</v>
      </c>
      <c r="I10" s="81">
        <v>3554.1</v>
      </c>
      <c r="J10" s="96">
        <v>3662.49</v>
      </c>
      <c r="K10" s="56">
        <v>12736</v>
      </c>
      <c r="L10" s="57">
        <v>11069.2</v>
      </c>
      <c r="M10" s="4">
        <v>27748.98</v>
      </c>
      <c r="N10" s="58">
        <f>IF(M10&lt;&gt;0,(M10-L10)/L10,0)</f>
        <v>1.5068640913525817</v>
      </c>
      <c r="O10" s="34"/>
    </row>
    <row r="11" spans="1:15" ht="13.5" customHeight="1">
      <c r="A11" s="27" t="s">
        <v>14</v>
      </c>
      <c r="B11" s="55">
        <v>11863.6</v>
      </c>
      <c r="C11" s="55">
        <v>8042.7</v>
      </c>
      <c r="D11" s="4">
        <v>20798.87</v>
      </c>
      <c r="E11" s="91">
        <v>875.6</v>
      </c>
      <c r="F11" s="80">
        <v>324.1</v>
      </c>
      <c r="G11" s="92">
        <v>1309.5</v>
      </c>
      <c r="H11" s="91">
        <v>1403.3</v>
      </c>
      <c r="I11" s="81">
        <v>2715.2</v>
      </c>
      <c r="J11" s="96">
        <v>3052.6</v>
      </c>
      <c r="K11" s="56">
        <v>12739.2</v>
      </c>
      <c r="L11" s="57">
        <v>8366.8</v>
      </c>
      <c r="M11" s="4">
        <v>22108.37</v>
      </c>
      <c r="N11" s="58">
        <f>IF(M11&lt;&gt;0,(M11-L11)/L11,0)</f>
        <v>1.6423925515131235</v>
      </c>
      <c r="O11" s="34"/>
    </row>
    <row r="12" spans="1:16" s="25" customFormat="1" ht="13.5" customHeight="1">
      <c r="A12" s="27" t="s">
        <v>15</v>
      </c>
      <c r="B12" s="55">
        <v>40152.3</v>
      </c>
      <c r="C12" s="55">
        <v>34786.5</v>
      </c>
      <c r="D12" s="4">
        <v>49988.83</v>
      </c>
      <c r="E12" s="91">
        <v>2193.4</v>
      </c>
      <c r="F12" s="80">
        <v>2643.1</v>
      </c>
      <c r="G12" s="92">
        <v>3662.7</v>
      </c>
      <c r="H12" s="91">
        <v>1588.3</v>
      </c>
      <c r="I12" s="81">
        <v>2297.6</v>
      </c>
      <c r="J12" s="96">
        <v>4122.6</v>
      </c>
      <c r="K12" s="56">
        <v>42345.7</v>
      </c>
      <c r="L12" s="57">
        <v>37429.6</v>
      </c>
      <c r="M12" s="4">
        <v>53651.53</v>
      </c>
      <c r="N12" s="58">
        <f>IF(M12&lt;&gt;0,(M12-L12)/L12,0)</f>
        <v>0.43339843332549643</v>
      </c>
      <c r="O12" s="34"/>
      <c r="P12"/>
    </row>
    <row r="13" spans="1:16" s="25" customFormat="1" ht="13.5" customHeight="1">
      <c r="A13" s="27" t="s">
        <v>16</v>
      </c>
      <c r="B13" s="55">
        <v>61488.4</v>
      </c>
      <c r="C13" s="55">
        <v>81433.2</v>
      </c>
      <c r="D13" s="4">
        <v>82787.51</v>
      </c>
      <c r="E13" s="91">
        <v>3562.4</v>
      </c>
      <c r="F13" s="80">
        <v>4856.4</v>
      </c>
      <c r="G13" s="92">
        <v>4942</v>
      </c>
      <c r="H13" s="91">
        <v>4380.1</v>
      </c>
      <c r="I13" s="81">
        <v>8138.9</v>
      </c>
      <c r="J13" s="96">
        <v>10038.68</v>
      </c>
      <c r="K13" s="56">
        <v>65050.8</v>
      </c>
      <c r="L13" s="57">
        <v>86289.6</v>
      </c>
      <c r="M13" s="4">
        <v>87729.51</v>
      </c>
      <c r="N13" s="58">
        <f aca="true" t="shared" si="0" ref="N13:N21">IF(M13&lt;&gt;0,(M13-L13)/L13,0)</f>
        <v>0.016686947210324175</v>
      </c>
      <c r="O13" s="34"/>
      <c r="P13"/>
    </row>
    <row r="14" spans="1:16" s="25" customFormat="1" ht="13.5" customHeight="1">
      <c r="A14" s="27" t="s">
        <v>17</v>
      </c>
      <c r="B14" s="55">
        <v>53450.8</v>
      </c>
      <c r="C14" s="55">
        <v>78603.5</v>
      </c>
      <c r="D14" s="4">
        <v>80408.28</v>
      </c>
      <c r="E14" s="91">
        <v>3326.6</v>
      </c>
      <c r="F14" s="80">
        <v>5431.3</v>
      </c>
      <c r="G14" s="92">
        <v>4796.4</v>
      </c>
      <c r="H14" s="91">
        <v>3811.3</v>
      </c>
      <c r="I14" s="81">
        <v>7548.4</v>
      </c>
      <c r="J14" s="96">
        <v>8539.62</v>
      </c>
      <c r="K14" s="56">
        <v>56777.4</v>
      </c>
      <c r="L14" s="57">
        <v>84034.8</v>
      </c>
      <c r="M14" s="4">
        <v>85204.68</v>
      </c>
      <c r="N14" s="58">
        <f t="shared" si="0"/>
        <v>0.013921375430178807</v>
      </c>
      <c r="O14" s="34"/>
      <c r="P14"/>
    </row>
    <row r="15" spans="1:16" s="25" customFormat="1" ht="13.5" customHeight="1">
      <c r="A15" s="27" t="s">
        <v>18</v>
      </c>
      <c r="B15" s="55">
        <v>47785.3</v>
      </c>
      <c r="C15" s="55">
        <v>76644.3</v>
      </c>
      <c r="D15" s="4">
        <v>74924.52</v>
      </c>
      <c r="E15" s="91">
        <v>3315.2</v>
      </c>
      <c r="F15" s="80">
        <v>5418.7</v>
      </c>
      <c r="G15" s="92">
        <v>4775.9</v>
      </c>
      <c r="H15" s="91">
        <v>4291.1</v>
      </c>
      <c r="I15" s="81">
        <v>8003.4</v>
      </c>
      <c r="J15" s="96">
        <v>8037.79</v>
      </c>
      <c r="K15" s="56">
        <v>51100.5</v>
      </c>
      <c r="L15" s="57">
        <v>82063</v>
      </c>
      <c r="M15" s="4">
        <v>79700.42</v>
      </c>
      <c r="N15" s="58">
        <f t="shared" si="0"/>
        <v>-0.02878983220208866</v>
      </c>
      <c r="O15" s="34"/>
      <c r="P15"/>
    </row>
    <row r="16" spans="1:16" s="25" customFormat="1" ht="13.5" customHeight="1">
      <c r="A16" s="27" t="s">
        <v>19</v>
      </c>
      <c r="B16" s="55">
        <v>43491.4</v>
      </c>
      <c r="C16" s="55">
        <v>71931.3</v>
      </c>
      <c r="D16" s="4">
        <v>69155.59</v>
      </c>
      <c r="E16" s="91">
        <v>2074.7</v>
      </c>
      <c r="F16" s="80">
        <v>4923.8</v>
      </c>
      <c r="G16" s="92">
        <v>4458.4</v>
      </c>
      <c r="H16" s="91">
        <v>4079.7</v>
      </c>
      <c r="I16" s="81">
        <v>7746.5</v>
      </c>
      <c r="J16" s="96">
        <v>7800.77</v>
      </c>
      <c r="K16" s="56">
        <v>45566.1</v>
      </c>
      <c r="L16" s="57">
        <v>76855.1</v>
      </c>
      <c r="M16" s="4">
        <v>73613.99</v>
      </c>
      <c r="N16" s="58">
        <f t="shared" si="0"/>
        <v>-0.04217169712875268</v>
      </c>
      <c r="O16" s="34"/>
      <c r="P16"/>
    </row>
    <row r="17" spans="1:16" s="25" customFormat="1" ht="13.5" customHeight="1">
      <c r="A17" s="27" t="s">
        <v>20</v>
      </c>
      <c r="B17" s="55">
        <v>37597.5</v>
      </c>
      <c r="C17" s="55">
        <v>65047</v>
      </c>
      <c r="D17" s="4">
        <v>0</v>
      </c>
      <c r="E17" s="91">
        <v>2811.8</v>
      </c>
      <c r="F17" s="80">
        <v>4691.8</v>
      </c>
      <c r="G17" s="92">
        <v>0</v>
      </c>
      <c r="H17" s="91">
        <v>3995.3</v>
      </c>
      <c r="I17" s="81">
        <v>7460.7</v>
      </c>
      <c r="J17" s="96">
        <v>0</v>
      </c>
      <c r="K17" s="56">
        <v>40409.3</v>
      </c>
      <c r="L17" s="57">
        <v>69738.8</v>
      </c>
      <c r="M17" s="4">
        <v>0</v>
      </c>
      <c r="N17" s="58">
        <f t="shared" si="0"/>
        <v>0</v>
      </c>
      <c r="O17" s="34"/>
      <c r="P17"/>
    </row>
    <row r="18" spans="1:16" s="25" customFormat="1" ht="13.5" customHeight="1">
      <c r="A18" s="27" t="s">
        <v>21</v>
      </c>
      <c r="B18" s="55">
        <v>31416.9</v>
      </c>
      <c r="C18" s="55">
        <v>56694.8</v>
      </c>
      <c r="D18" s="4">
        <v>0</v>
      </c>
      <c r="E18" s="91">
        <v>2164.5</v>
      </c>
      <c r="F18" s="80">
        <v>3984.6</v>
      </c>
      <c r="G18" s="92">
        <v>0</v>
      </c>
      <c r="H18" s="91">
        <v>3486.7</v>
      </c>
      <c r="I18" s="81">
        <v>7015.8</v>
      </c>
      <c r="J18" s="96">
        <v>0</v>
      </c>
      <c r="K18" s="56">
        <v>33581.4</v>
      </c>
      <c r="L18" s="57">
        <v>60679.4</v>
      </c>
      <c r="M18" s="4">
        <v>0</v>
      </c>
      <c r="N18" s="58">
        <f t="shared" si="0"/>
        <v>0</v>
      </c>
      <c r="O18" s="34"/>
      <c r="P18"/>
    </row>
    <row r="19" spans="1:16" s="25" customFormat="1" ht="13.5" customHeight="1">
      <c r="A19" s="27" t="s">
        <v>22</v>
      </c>
      <c r="B19" s="55">
        <v>25705.7</v>
      </c>
      <c r="C19" s="55">
        <v>47986.4</v>
      </c>
      <c r="D19" s="4">
        <v>0</v>
      </c>
      <c r="E19" s="91">
        <v>1423.3</v>
      </c>
      <c r="F19" s="80">
        <v>3231</v>
      </c>
      <c r="G19" s="92">
        <v>0</v>
      </c>
      <c r="H19" s="91">
        <v>2876.7</v>
      </c>
      <c r="I19" s="81">
        <v>5916.7</v>
      </c>
      <c r="J19" s="96">
        <v>0</v>
      </c>
      <c r="K19" s="56">
        <v>27129</v>
      </c>
      <c r="L19" s="57">
        <v>51217.4</v>
      </c>
      <c r="M19" s="4">
        <v>0</v>
      </c>
      <c r="N19" s="58">
        <f t="shared" si="0"/>
        <v>0</v>
      </c>
      <c r="O19" s="34"/>
      <c r="P19"/>
    </row>
    <row r="20" spans="1:16" s="25" customFormat="1" ht="13.5" customHeight="1">
      <c r="A20" s="27" t="s">
        <v>23</v>
      </c>
      <c r="B20" s="55">
        <v>20146.7</v>
      </c>
      <c r="C20" s="55">
        <v>40668.6</v>
      </c>
      <c r="D20" s="4">
        <v>0</v>
      </c>
      <c r="E20" s="91">
        <v>983.6</v>
      </c>
      <c r="F20" s="80">
        <v>2655.9</v>
      </c>
      <c r="G20" s="92">
        <v>0</v>
      </c>
      <c r="H20" s="91">
        <v>2618.6</v>
      </c>
      <c r="I20" s="81">
        <v>5230.2</v>
      </c>
      <c r="J20" s="96">
        <v>0</v>
      </c>
      <c r="K20" s="56">
        <v>21130.3</v>
      </c>
      <c r="L20" s="57">
        <v>43324.5</v>
      </c>
      <c r="M20" s="4">
        <v>0</v>
      </c>
      <c r="N20" s="58">
        <f t="shared" si="0"/>
        <v>0</v>
      </c>
      <c r="O20" s="34"/>
      <c r="P20"/>
    </row>
    <row r="21" spans="1:16" s="25" customFormat="1" ht="13.5" customHeight="1" thickBot="1">
      <c r="A21" s="108" t="s">
        <v>24</v>
      </c>
      <c r="B21" s="109">
        <v>13545.8</v>
      </c>
      <c r="C21" s="109">
        <v>31237</v>
      </c>
      <c r="D21" s="110">
        <v>0</v>
      </c>
      <c r="E21" s="93">
        <v>424.7</v>
      </c>
      <c r="F21" s="94">
        <v>2039.9</v>
      </c>
      <c r="G21" s="95">
        <v>0</v>
      </c>
      <c r="H21" s="93">
        <v>2239</v>
      </c>
      <c r="I21" s="97">
        <v>4806.1</v>
      </c>
      <c r="J21" s="98">
        <v>0</v>
      </c>
      <c r="K21" s="111">
        <v>13970.5</v>
      </c>
      <c r="L21" s="112">
        <v>33276.9</v>
      </c>
      <c r="M21" s="110">
        <v>0</v>
      </c>
      <c r="N21" s="113">
        <f t="shared" si="0"/>
        <v>0</v>
      </c>
      <c r="O21" s="34"/>
      <c r="P21"/>
    </row>
    <row r="22" spans="1:16" s="35" customFormat="1" ht="15.75">
      <c r="A22" s="36"/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/>
    </row>
    <row r="23" spans="1:15" ht="15.75">
      <c r="A23" s="36"/>
      <c r="B23" s="3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3.25">
      <c r="A24" s="153" t="s">
        <v>26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23"/>
    </row>
    <row r="25" spans="1:14" ht="18">
      <c r="A25" s="36"/>
      <c r="B25" s="36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</row>
    <row r="26" spans="1:18" ht="15.75">
      <c r="A26" s="105"/>
      <c r="B26" s="105"/>
      <c r="C26" s="75" t="s">
        <v>6</v>
      </c>
      <c r="D26" s="75"/>
      <c r="E26" s="150" t="s">
        <v>7</v>
      </c>
      <c r="F26" s="150"/>
      <c r="G26" s="150"/>
      <c r="H26" s="158" t="s">
        <v>25</v>
      </c>
      <c r="I26" s="158"/>
      <c r="J26" s="158"/>
      <c r="K26" s="158" t="s">
        <v>30</v>
      </c>
      <c r="L26" s="158"/>
      <c r="M26" s="158"/>
      <c r="N26" s="126"/>
      <c r="O26" s="157" t="s">
        <v>9</v>
      </c>
      <c r="P26" s="157"/>
      <c r="Q26" s="157"/>
      <c r="R26" s="157"/>
    </row>
    <row r="27" spans="1:18" ht="14.25">
      <c r="A27" s="76" t="s">
        <v>12</v>
      </c>
      <c r="B27" s="77">
        <f aca="true" t="shared" si="1" ref="B27:N27">B9</f>
        <v>2008</v>
      </c>
      <c r="C27" s="77">
        <f t="shared" si="1"/>
        <v>2009</v>
      </c>
      <c r="D27" s="78">
        <f t="shared" si="1"/>
        <v>2010</v>
      </c>
      <c r="E27" s="77">
        <f t="shared" si="1"/>
        <v>2008</v>
      </c>
      <c r="F27" s="77">
        <f t="shared" si="1"/>
        <v>2009</v>
      </c>
      <c r="G27" s="78">
        <f t="shared" si="1"/>
        <v>2010</v>
      </c>
      <c r="H27" s="77">
        <f t="shared" si="1"/>
        <v>2008</v>
      </c>
      <c r="I27" s="77">
        <f t="shared" si="1"/>
        <v>2009</v>
      </c>
      <c r="J27" s="78">
        <f t="shared" si="1"/>
        <v>2010</v>
      </c>
      <c r="K27" s="77">
        <f t="shared" si="1"/>
        <v>2008</v>
      </c>
      <c r="L27" s="77">
        <f t="shared" si="1"/>
        <v>2009</v>
      </c>
      <c r="M27" s="78">
        <f t="shared" si="1"/>
        <v>2010</v>
      </c>
      <c r="N27" s="79" t="str">
        <f t="shared" si="1"/>
        <v>%</v>
      </c>
      <c r="O27" s="78">
        <f>'colza-tournesol'!B8</f>
        <v>2009</v>
      </c>
      <c r="P27" s="78">
        <f>'colza-tournesol'!C8</f>
        <v>2010</v>
      </c>
      <c r="Q27" s="78">
        <f>'colza-tournesol'!D8</f>
        <v>2011</v>
      </c>
      <c r="R27" s="114" t="s">
        <v>3</v>
      </c>
    </row>
    <row r="28" spans="1:18" ht="13.5" customHeight="1">
      <c r="A28" s="27" t="s">
        <v>13</v>
      </c>
      <c r="B28" s="55">
        <v>5172.4</v>
      </c>
      <c r="C28" s="55">
        <v>6996.6</v>
      </c>
      <c r="D28" s="4">
        <v>7924.31</v>
      </c>
      <c r="E28" s="91">
        <v>610.1</v>
      </c>
      <c r="F28" s="80">
        <v>412.8</v>
      </c>
      <c r="G28" s="92">
        <v>566</v>
      </c>
      <c r="H28" s="91">
        <v>38.4</v>
      </c>
      <c r="I28" s="81">
        <v>72.4</v>
      </c>
      <c r="J28" s="96">
        <v>21.1</v>
      </c>
      <c r="K28" s="56">
        <v>5782.5</v>
      </c>
      <c r="L28" s="57">
        <v>7409.4</v>
      </c>
      <c r="M28" s="4">
        <v>8490.31</v>
      </c>
      <c r="N28" s="58">
        <f>IF(M28&lt;&gt;0,(M28-L28)/L28,0)</f>
        <v>0.1458836073096337</v>
      </c>
      <c r="O28" s="14">
        <f>('colza-tournesol'!K9+'colza-tournesol'!K29+'soja-lin'!K10+'soja-lin'!K28)/1000</f>
        <v>3216.7888</v>
      </c>
      <c r="P28" s="14">
        <f>('colza-tournesol'!L9+'colza-tournesol'!L29+'soja-lin'!L10+'soja-lin'!L28)/1000</f>
        <v>2394.919</v>
      </c>
      <c r="Q28" s="14">
        <f>('colza-tournesol'!M9+'colza-tournesol'!M29+'soja-lin'!M10+'soja-lin'!M28)/1000</f>
        <v>3088.0365200000006</v>
      </c>
      <c r="R28" s="34">
        <f aca="true" t="shared" si="2" ref="R28:R38">IF(Q28&lt;&gt;0,(Q28-P28)/P28,0)</f>
        <v>0.2894116753009186</v>
      </c>
    </row>
    <row r="29" spans="1:18" ht="13.5" customHeight="1">
      <c r="A29" s="27" t="s">
        <v>14</v>
      </c>
      <c r="B29" s="55">
        <v>7712.1</v>
      </c>
      <c r="C29" s="55">
        <v>7911.5</v>
      </c>
      <c r="D29" s="4">
        <v>9529.89</v>
      </c>
      <c r="E29" s="91">
        <v>955.9</v>
      </c>
      <c r="F29" s="80">
        <v>799.7</v>
      </c>
      <c r="G29" s="92">
        <v>684.2</v>
      </c>
      <c r="H29" s="91">
        <v>161</v>
      </c>
      <c r="I29" s="81">
        <v>117.8</v>
      </c>
      <c r="J29" s="96">
        <v>95.1</v>
      </c>
      <c r="K29" s="56">
        <v>8668</v>
      </c>
      <c r="L29" s="57">
        <v>8711.2</v>
      </c>
      <c r="M29" s="4">
        <v>10214.09</v>
      </c>
      <c r="N29" s="58">
        <f aca="true" t="shared" si="3" ref="N29:N39">IF(M29&lt;&gt;0,(M29-L29)/L29,0)</f>
        <v>0.17252387730737434</v>
      </c>
      <c r="O29" s="14">
        <f>('colza-tournesol'!K10+'colza-tournesol'!K30+'soja-lin'!K11+'soja-lin'!K29)/1000</f>
        <v>3404.2651</v>
      </c>
      <c r="P29" s="14">
        <f>('colza-tournesol'!L10+'colza-tournesol'!L30+'soja-lin'!L11+'soja-lin'!L29)/1000</f>
        <v>2773.7428</v>
      </c>
      <c r="Q29" s="14">
        <f>('colza-tournesol'!M10+'colza-tournesol'!M30+'soja-lin'!M11+'soja-lin'!M29)/1000</f>
        <v>3181.0512999999996</v>
      </c>
      <c r="R29" s="34">
        <f t="shared" si="2"/>
        <v>0.146844364949771</v>
      </c>
    </row>
    <row r="30" spans="1:18" ht="13.5" customHeight="1">
      <c r="A30" s="27" t="s">
        <v>15</v>
      </c>
      <c r="B30" s="55">
        <v>7699</v>
      </c>
      <c r="C30" s="55">
        <v>6484.5</v>
      </c>
      <c r="D30" s="4">
        <v>8242.19</v>
      </c>
      <c r="E30" s="91">
        <v>676.7</v>
      </c>
      <c r="F30" s="80">
        <v>427.1</v>
      </c>
      <c r="G30" s="92">
        <v>462.2</v>
      </c>
      <c r="H30" s="91">
        <v>166.1</v>
      </c>
      <c r="I30" s="81">
        <v>200.9</v>
      </c>
      <c r="J30" s="96">
        <v>163.6</v>
      </c>
      <c r="K30" s="56">
        <v>8375.7</v>
      </c>
      <c r="L30" s="57">
        <v>6911.6</v>
      </c>
      <c r="M30" s="4">
        <v>8704.39</v>
      </c>
      <c r="N30" s="58">
        <f t="shared" si="3"/>
        <v>0.259388564153018</v>
      </c>
      <c r="O30" s="14">
        <f>('colza-tournesol'!K11+'colza-tournesol'!K31+'soja-lin'!K12+'soja-lin'!K30)/1000</f>
        <v>3922.6857</v>
      </c>
      <c r="P30" s="14">
        <f>('colza-tournesol'!L11+'colza-tournesol'!L31+'soja-lin'!L12+'soja-lin'!L30)/1000</f>
        <v>3353.7866</v>
      </c>
      <c r="Q30" s="14">
        <f>('colza-tournesol'!M11+'colza-tournesol'!M31+'soja-lin'!M12+'soja-lin'!M30)/1000</f>
        <v>3776.64906</v>
      </c>
      <c r="R30" s="34">
        <f t="shared" si="2"/>
        <v>0.12608508245575323</v>
      </c>
    </row>
    <row r="31" spans="1:18" ht="13.5" customHeight="1">
      <c r="A31" s="27" t="s">
        <v>16</v>
      </c>
      <c r="B31" s="55">
        <v>6496.3</v>
      </c>
      <c r="C31" s="55">
        <v>5952.7</v>
      </c>
      <c r="D31" s="4">
        <v>6964.37</v>
      </c>
      <c r="E31" s="91">
        <v>680.6</v>
      </c>
      <c r="F31" s="80">
        <v>404</v>
      </c>
      <c r="G31" s="92">
        <v>452.8</v>
      </c>
      <c r="H31" s="91">
        <v>161.4</v>
      </c>
      <c r="I31" s="81">
        <v>223.9</v>
      </c>
      <c r="J31" s="96">
        <v>163.4</v>
      </c>
      <c r="K31" s="56">
        <v>7176.9</v>
      </c>
      <c r="L31" s="57">
        <v>6356.7</v>
      </c>
      <c r="M31" s="4">
        <v>7417.17</v>
      </c>
      <c r="N31" s="58">
        <f t="shared" si="3"/>
        <v>0.16682712728302426</v>
      </c>
      <c r="O31" s="14">
        <f>('colza-tournesol'!K12+'colza-tournesol'!K32+'soja-lin'!K13+'soja-lin'!K31)/1000</f>
        <v>3737.4771</v>
      </c>
      <c r="P31" s="14">
        <f>('colza-tournesol'!L12+'colza-tournesol'!L32+'soja-lin'!L13+'soja-lin'!L31)/1000</f>
        <v>3362.5141</v>
      </c>
      <c r="Q31" s="14">
        <f>('colza-tournesol'!M12+'colza-tournesol'!M32+'soja-lin'!M13+'soja-lin'!M31)/1000</f>
        <v>3503.9569599999995</v>
      </c>
      <c r="R31" s="34">
        <f t="shared" si="2"/>
        <v>0.042064614688158385</v>
      </c>
    </row>
    <row r="32" spans="1:18" ht="13.5" customHeight="1">
      <c r="A32" s="27" t="s">
        <v>17</v>
      </c>
      <c r="B32" s="55">
        <v>5405.1</v>
      </c>
      <c r="C32" s="55">
        <v>4743.6</v>
      </c>
      <c r="D32" s="4">
        <v>6431.31</v>
      </c>
      <c r="E32" s="91">
        <v>680.6</v>
      </c>
      <c r="F32" s="80">
        <v>421.7</v>
      </c>
      <c r="G32" s="92">
        <v>553.6</v>
      </c>
      <c r="H32" s="91">
        <v>217.2</v>
      </c>
      <c r="I32" s="81">
        <v>231.3</v>
      </c>
      <c r="J32" s="96">
        <v>166.3</v>
      </c>
      <c r="K32" s="56">
        <v>6085.7</v>
      </c>
      <c r="L32" s="57">
        <v>5165.3</v>
      </c>
      <c r="M32" s="4">
        <v>6984.91</v>
      </c>
      <c r="N32" s="58">
        <f t="shared" si="3"/>
        <v>0.35227576326641236</v>
      </c>
      <c r="O32" s="14">
        <f>('colza-tournesol'!K13+'colza-tournesol'!K33+'soja-lin'!K14+'soja-lin'!K32)/1000</f>
        <v>3451.8739</v>
      </c>
      <c r="P32" s="14">
        <f>('colza-tournesol'!L13+'colza-tournesol'!L33+'soja-lin'!L14+'soja-lin'!L32)/1000</f>
        <v>3238.0373999999993</v>
      </c>
      <c r="Q32" s="14">
        <f>('colza-tournesol'!M13+'colza-tournesol'!M33+'soja-lin'!M14+'soja-lin'!M32)/1000</f>
        <v>3342.3037900000004</v>
      </c>
      <c r="R32" s="34">
        <f t="shared" si="2"/>
        <v>0.032200489716394616</v>
      </c>
    </row>
    <row r="33" spans="1:18" ht="13.5" customHeight="1">
      <c r="A33" s="27" t="s">
        <v>18</v>
      </c>
      <c r="B33" s="55">
        <v>4802.7</v>
      </c>
      <c r="C33" s="55">
        <v>4063</v>
      </c>
      <c r="D33" s="4">
        <v>5782.07</v>
      </c>
      <c r="E33" s="91">
        <v>679.6</v>
      </c>
      <c r="F33" s="80">
        <v>421.7</v>
      </c>
      <c r="G33" s="92">
        <v>628.5</v>
      </c>
      <c r="H33" s="91">
        <v>167.1</v>
      </c>
      <c r="I33" s="81">
        <v>213.4</v>
      </c>
      <c r="J33" s="96">
        <v>144.9</v>
      </c>
      <c r="K33" s="56">
        <v>5482.3</v>
      </c>
      <c r="L33" s="57">
        <v>4484.7</v>
      </c>
      <c r="M33" s="4">
        <v>6410.57</v>
      </c>
      <c r="N33" s="58">
        <f t="shared" si="3"/>
        <v>0.4294311771132963</v>
      </c>
      <c r="O33" s="14">
        <f>('colza-tournesol'!K14+'colza-tournesol'!K34+'soja-lin'!K15+'soja-lin'!K33)/1000</f>
        <v>3155.3862999999997</v>
      </c>
      <c r="P33" s="14">
        <f>('colza-tournesol'!L14+'colza-tournesol'!L34+'soja-lin'!L15+'soja-lin'!L33)/1000</f>
        <v>2932.609</v>
      </c>
      <c r="Q33" s="14">
        <f>('colza-tournesol'!M14+'colza-tournesol'!M34+'soja-lin'!M15+'soja-lin'!M33)/1000</f>
        <v>2956.17823</v>
      </c>
      <c r="R33" s="34">
        <f t="shared" si="2"/>
        <v>0.008036949351243232</v>
      </c>
    </row>
    <row r="34" spans="1:18" ht="13.5" customHeight="1">
      <c r="A34" s="27" t="s">
        <v>19</v>
      </c>
      <c r="B34" s="55">
        <v>4353.6</v>
      </c>
      <c r="C34" s="55">
        <v>3392.2</v>
      </c>
      <c r="D34" s="4">
        <v>5753.19</v>
      </c>
      <c r="E34" s="91">
        <v>679.6</v>
      </c>
      <c r="F34" s="80">
        <v>594.8</v>
      </c>
      <c r="G34" s="92">
        <v>611.9</v>
      </c>
      <c r="H34" s="91">
        <v>169.1</v>
      </c>
      <c r="I34" s="81">
        <v>192.3</v>
      </c>
      <c r="J34" s="96">
        <v>159.6</v>
      </c>
      <c r="K34" s="56">
        <v>5033.2</v>
      </c>
      <c r="L34" s="57">
        <v>3987</v>
      </c>
      <c r="M34" s="4">
        <v>6365.09</v>
      </c>
      <c r="N34" s="58">
        <f t="shared" si="3"/>
        <v>0.596460998244294</v>
      </c>
      <c r="O34" s="14">
        <f>('colza-tournesol'!K15+'colza-tournesol'!K35+'soja-lin'!K16+'soja-lin'!K34)/1000</f>
        <v>2804.9570000000003</v>
      </c>
      <c r="P34" s="14">
        <f>('colza-tournesol'!L15+'colza-tournesol'!L35+'soja-lin'!L16+'soja-lin'!L34)/1000</f>
        <v>2561.2165</v>
      </c>
      <c r="Q34" s="14">
        <f>('colza-tournesol'!M15+'colza-tournesol'!M35+'soja-lin'!M16+'soja-lin'!M34)/1000</f>
        <v>2523.44779</v>
      </c>
      <c r="R34" s="34">
        <f t="shared" si="2"/>
        <v>-0.014746394926004821</v>
      </c>
    </row>
    <row r="35" spans="1:18" ht="13.5" customHeight="1">
      <c r="A35" s="27" t="s">
        <v>20</v>
      </c>
      <c r="B35" s="55">
        <v>3424.9</v>
      </c>
      <c r="C35" s="55">
        <v>2116.3</v>
      </c>
      <c r="D35" s="4">
        <v>0</v>
      </c>
      <c r="E35" s="91">
        <v>658.8</v>
      </c>
      <c r="F35" s="80">
        <v>594.7</v>
      </c>
      <c r="G35" s="92">
        <v>0</v>
      </c>
      <c r="H35" s="91">
        <v>133.1</v>
      </c>
      <c r="I35" s="81">
        <v>119.9</v>
      </c>
      <c r="J35" s="96">
        <v>0</v>
      </c>
      <c r="K35" s="56">
        <v>4083.7</v>
      </c>
      <c r="L35" s="57">
        <v>2711</v>
      </c>
      <c r="M35" s="4">
        <v>0</v>
      </c>
      <c r="N35" s="58">
        <f t="shared" si="3"/>
        <v>0</v>
      </c>
      <c r="O35" s="14">
        <f>('colza-tournesol'!K16+'colza-tournesol'!K36+'soja-lin'!K17+'soja-lin'!K35)/1000</f>
        <v>2485.6382999999996</v>
      </c>
      <c r="P35" s="14">
        <f>('colza-tournesol'!L16+'colza-tournesol'!L36+'soja-lin'!L17+'soja-lin'!L35)/1000</f>
        <v>2206.751</v>
      </c>
      <c r="Q35" s="14">
        <f>('colza-tournesol'!M16+'colza-tournesol'!M36+'soja-lin'!M17+'soja-lin'!M35)/1000</f>
        <v>0</v>
      </c>
      <c r="R35" s="34">
        <f t="shared" si="2"/>
        <v>0</v>
      </c>
    </row>
    <row r="36" spans="1:18" ht="13.5" customHeight="1">
      <c r="A36" s="27" t="s">
        <v>21</v>
      </c>
      <c r="B36" s="55">
        <v>2551.2</v>
      </c>
      <c r="C36" s="55">
        <v>1846.1</v>
      </c>
      <c r="D36" s="4">
        <v>0</v>
      </c>
      <c r="E36" s="91">
        <v>604.1</v>
      </c>
      <c r="F36" s="80">
        <v>480.4</v>
      </c>
      <c r="G36" s="92">
        <v>0</v>
      </c>
      <c r="H36" s="91">
        <v>97.9</v>
      </c>
      <c r="I36" s="81">
        <v>110.2</v>
      </c>
      <c r="J36" s="96">
        <v>0</v>
      </c>
      <c r="K36" s="56">
        <v>3155.3</v>
      </c>
      <c r="L36" s="57">
        <v>2326.5</v>
      </c>
      <c r="M36" s="4">
        <v>0</v>
      </c>
      <c r="N36" s="58">
        <f t="shared" si="3"/>
        <v>0</v>
      </c>
      <c r="O36" s="14">
        <f>('colza-tournesol'!K17+'colza-tournesol'!K37+'soja-lin'!K18+'soja-lin'!K36)/1000</f>
        <v>1989.4829000000002</v>
      </c>
      <c r="P36" s="14">
        <f>('colza-tournesol'!L17+'colza-tournesol'!L37+'soja-lin'!L18+'soja-lin'!L36)/1000</f>
        <v>1729.9496</v>
      </c>
      <c r="Q36" s="14">
        <f>('colza-tournesol'!M17+'colza-tournesol'!M37+'soja-lin'!M18+'soja-lin'!M36)/1000</f>
        <v>0</v>
      </c>
      <c r="R36" s="34">
        <f t="shared" si="2"/>
        <v>0</v>
      </c>
    </row>
    <row r="37" spans="1:18" ht="13.5" customHeight="1">
      <c r="A37" s="27" t="s">
        <v>22</v>
      </c>
      <c r="B37" s="55">
        <v>1936</v>
      </c>
      <c r="C37" s="55">
        <v>1457.5</v>
      </c>
      <c r="D37" s="4">
        <v>0</v>
      </c>
      <c r="E37" s="91">
        <v>642.6</v>
      </c>
      <c r="F37" s="80">
        <v>457.4</v>
      </c>
      <c r="G37" s="92">
        <v>0</v>
      </c>
      <c r="H37" s="91">
        <v>107.3</v>
      </c>
      <c r="I37" s="81">
        <v>102.7</v>
      </c>
      <c r="J37" s="96">
        <v>0</v>
      </c>
      <c r="K37" s="56">
        <v>2578.6</v>
      </c>
      <c r="L37" s="57">
        <v>1914.9</v>
      </c>
      <c r="M37" s="4">
        <v>0</v>
      </c>
      <c r="N37" s="58">
        <f t="shared" si="3"/>
        <v>0</v>
      </c>
      <c r="O37" s="14">
        <f>('colza-tournesol'!K18+'colza-tournesol'!K38+'soja-lin'!K19+'soja-lin'!K37)/1000</f>
        <v>1479.8483</v>
      </c>
      <c r="P37" s="14">
        <f>('colza-tournesol'!L18+'colza-tournesol'!L38+'soja-lin'!L19+'soja-lin'!L37)/1000</f>
        <v>1227.7101999999998</v>
      </c>
      <c r="Q37" s="14">
        <f>('colza-tournesol'!M18+'colza-tournesol'!M38+'soja-lin'!M19+'soja-lin'!M37)/1000</f>
        <v>0</v>
      </c>
      <c r="R37" s="34">
        <f t="shared" si="2"/>
        <v>0</v>
      </c>
    </row>
    <row r="38" spans="1:18" ht="13.5" customHeight="1">
      <c r="A38" s="27" t="s">
        <v>23</v>
      </c>
      <c r="B38" s="55">
        <v>1390.4</v>
      </c>
      <c r="C38" s="55">
        <v>927.9</v>
      </c>
      <c r="D38" s="4">
        <v>0</v>
      </c>
      <c r="E38" s="91">
        <v>830.3</v>
      </c>
      <c r="F38" s="80">
        <v>578.5</v>
      </c>
      <c r="G38" s="92">
        <v>0</v>
      </c>
      <c r="H38" s="91">
        <v>93.4</v>
      </c>
      <c r="I38" s="81">
        <v>102.2</v>
      </c>
      <c r="J38" s="96">
        <v>0</v>
      </c>
      <c r="K38" s="56">
        <v>2220.7</v>
      </c>
      <c r="L38" s="57">
        <v>1506.4</v>
      </c>
      <c r="M38" s="4">
        <v>0</v>
      </c>
      <c r="N38" s="58">
        <f t="shared" si="3"/>
        <v>0</v>
      </c>
      <c r="O38" s="14">
        <f>('colza-tournesol'!K19+'colza-tournesol'!K39+'soja-lin'!K20+'soja-lin'!K38)/1000</f>
        <v>1015.2368</v>
      </c>
      <c r="P38" s="14">
        <f>('colza-tournesol'!L19+'colza-tournesol'!L39+'soja-lin'!L20+'soja-lin'!L38)/1000</f>
        <v>798.1312999999999</v>
      </c>
      <c r="Q38" s="14">
        <f>('colza-tournesol'!M19+'colza-tournesol'!M39+'soja-lin'!M20+'soja-lin'!M38)/1000</f>
        <v>0</v>
      </c>
      <c r="R38" s="34">
        <f t="shared" si="2"/>
        <v>0</v>
      </c>
    </row>
    <row r="39" spans="1:18" ht="13.5" customHeight="1" thickBot="1">
      <c r="A39" s="27" t="s">
        <v>24</v>
      </c>
      <c r="B39" s="55">
        <v>449</v>
      </c>
      <c r="C39" s="55">
        <v>369.1</v>
      </c>
      <c r="D39" s="4">
        <v>0</v>
      </c>
      <c r="E39" s="91">
        <v>412.8</v>
      </c>
      <c r="F39" s="80">
        <v>566</v>
      </c>
      <c r="G39" s="92">
        <v>0</v>
      </c>
      <c r="H39" s="91">
        <v>77.4</v>
      </c>
      <c r="I39" s="81">
        <v>39.7</v>
      </c>
      <c r="J39" s="96">
        <v>0</v>
      </c>
      <c r="K39" s="56">
        <v>861.8</v>
      </c>
      <c r="L39" s="57">
        <v>935.1</v>
      </c>
      <c r="M39" s="4">
        <v>0</v>
      </c>
      <c r="N39" s="58">
        <f t="shared" si="3"/>
        <v>0</v>
      </c>
      <c r="O39" s="14">
        <f>('colza-tournesol'!K20+'colza-tournesol'!K40+'soja-lin'!K21+'soja-lin'!K39)/1000</f>
        <v>455.88149999999996</v>
      </c>
      <c r="P39" s="14">
        <f>('colza-tournesol'!L20+'colza-tournesol'!L40+'soja-lin'!L21+'soja-lin'!L39)/1000</f>
        <v>353.8749</v>
      </c>
      <c r="Q39" s="14">
        <f>('colza-tournesol'!M20+'colza-tournesol'!M40+'soja-lin'!M21+'soja-lin'!M39)/1000</f>
        <v>0</v>
      </c>
      <c r="R39" s="34">
        <f>IF(Q39&lt;&gt;0,(Q39-P39)/P39,0)</f>
        <v>0</v>
      </c>
    </row>
    <row r="40" spans="1:18" ht="19.5" customHeight="1">
      <c r="A40" s="115"/>
      <c r="B40" s="8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7"/>
      <c r="O40" s="117"/>
      <c r="P40" s="99"/>
      <c r="Q40" s="99"/>
      <c r="R40" s="99"/>
    </row>
    <row r="41" spans="1:15" ht="12.75">
      <c r="A41" s="37"/>
      <c r="B41" s="3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39"/>
    </row>
    <row r="42" spans="1:15" ht="12.75">
      <c r="A42" s="37"/>
      <c r="B42" s="3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39"/>
    </row>
    <row r="43" spans="1:15" ht="12.75">
      <c r="A43" s="37"/>
      <c r="B43" s="3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39"/>
    </row>
    <row r="44" spans="1:15" ht="12.75">
      <c r="A44" s="37"/>
      <c r="B44" s="3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39"/>
    </row>
    <row r="45" spans="1:15" ht="12.75">
      <c r="A45" s="37"/>
      <c r="B45" s="3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39"/>
    </row>
    <row r="46" spans="1:15" ht="12.75">
      <c r="A46" s="37"/>
      <c r="B46" s="3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39"/>
    </row>
    <row r="47" spans="1:15" ht="12.75">
      <c r="A47" s="37"/>
      <c r="B47" s="3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</row>
    <row r="48" spans="1:15" ht="12.75">
      <c r="A48" s="37"/>
      <c r="B48" s="3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</row>
    <row r="49" spans="1:15" ht="12.75">
      <c r="A49" s="37"/>
      <c r="B49" s="3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9"/>
    </row>
    <row r="50" spans="1:15" ht="12.75">
      <c r="A50" s="37"/>
      <c r="B50" s="3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</row>
    <row r="51" spans="1:15" ht="12.75">
      <c r="A51" s="37"/>
      <c r="B51" s="3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</row>
    <row r="52" spans="1:15" s="104" customFormat="1" ht="12.75">
      <c r="A52" s="100"/>
      <c r="B52" s="100"/>
      <c r="C52" s="101"/>
      <c r="D52" s="102"/>
      <c r="E52" s="102"/>
      <c r="F52" s="101"/>
      <c r="G52" s="103"/>
      <c r="H52" s="103"/>
      <c r="I52" s="103"/>
      <c r="J52" s="103"/>
      <c r="K52" s="103"/>
      <c r="L52" s="101"/>
      <c r="M52" s="102"/>
      <c r="N52" s="101"/>
      <c r="O52" s="101"/>
    </row>
    <row r="55" ht="12.75">
      <c r="N55" s="7"/>
    </row>
    <row r="56" ht="12.75">
      <c r="N56" s="7"/>
    </row>
    <row r="80" spans="17:18" ht="12.75">
      <c r="Q80" s="156">
        <f ca="1">NOW()</f>
        <v>40977.47338483796</v>
      </c>
      <c r="R80" s="156"/>
    </row>
  </sheetData>
  <mergeCells count="12">
    <mergeCell ref="Q80:R80"/>
    <mergeCell ref="O26:R26"/>
    <mergeCell ref="E26:G26"/>
    <mergeCell ref="H26:J26"/>
    <mergeCell ref="K26:M26"/>
    <mergeCell ref="A24:N24"/>
    <mergeCell ref="A1:R1"/>
    <mergeCell ref="A3:R3"/>
    <mergeCell ref="A6:N6"/>
    <mergeCell ref="E8:G8"/>
    <mergeCell ref="H8:J8"/>
    <mergeCell ref="K8:N8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showGridLines="0" showZeros="0" tabSelected="1" workbookViewId="0" topLeftCell="A1">
      <selection activeCell="P24" sqref="P24"/>
    </sheetView>
  </sheetViews>
  <sheetFormatPr defaultColWidth="11.421875" defaultRowHeight="12"/>
  <cols>
    <col min="1" max="1" width="11.7109375" style="3" customWidth="1"/>
    <col min="2" max="2" width="8.7109375" style="3" customWidth="1"/>
    <col min="3" max="3" width="8.7109375" style="6" customWidth="1"/>
    <col min="4" max="4" width="8.7109375" style="11" customWidth="1"/>
    <col min="5" max="5" width="7.421875" style="11" customWidth="1"/>
    <col min="6" max="6" width="6.57421875" style="6" customWidth="1"/>
    <col min="7" max="7" width="6.57421875" style="12" customWidth="1"/>
    <col min="8" max="8" width="8.28125" style="12" bestFit="1" customWidth="1"/>
    <col min="9" max="9" width="6.7109375" style="12" bestFit="1" customWidth="1"/>
    <col min="10" max="10" width="5.7109375" style="12" customWidth="1"/>
    <col min="11" max="11" width="8.7109375" style="12" customWidth="1"/>
    <col min="12" max="12" width="8.7109375" style="6" customWidth="1"/>
    <col min="13" max="13" width="8.7109375" style="11" customWidth="1"/>
    <col min="14" max="14" width="5.57421875" style="1" customWidth="1"/>
    <col min="15" max="25" width="7.140625" style="0" customWidth="1"/>
    <col min="26" max="26" width="11.421875" style="146" customWidth="1"/>
    <col min="27" max="30" width="11.421875" style="142" customWidth="1"/>
    <col min="31" max="31" width="11.421875" style="144" customWidth="1"/>
  </cols>
  <sheetData>
    <row r="1" spans="1:26" ht="31.5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70"/>
      <c r="T1" s="70"/>
      <c r="U1" s="70"/>
      <c r="V1" s="68"/>
      <c r="W1" s="65"/>
      <c r="X1" s="65"/>
      <c r="Y1" s="65"/>
      <c r="Z1" s="145"/>
    </row>
    <row r="2" spans="1:14" ht="12.75">
      <c r="A2" s="21"/>
      <c r="B2" s="21"/>
      <c r="C2" s="15"/>
      <c r="D2" s="17"/>
      <c r="E2" s="17"/>
      <c r="F2" s="15"/>
      <c r="G2" s="18"/>
      <c r="H2" s="18"/>
      <c r="I2" s="18"/>
      <c r="J2" s="18"/>
      <c r="K2" s="18"/>
      <c r="L2" s="15"/>
      <c r="M2" s="17"/>
      <c r="N2" s="7"/>
    </row>
    <row r="3" spans="1:25" ht="22.5">
      <c r="A3" s="155" t="str">
        <f>'colza-tournesol'!$A$3</f>
        <v>situation provisoire au 31 janvier    récolte 2009 à 2011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71"/>
      <c r="T3" s="71"/>
      <c r="U3" s="71"/>
      <c r="V3" s="69"/>
      <c r="W3" s="22"/>
      <c r="X3" s="22"/>
      <c r="Y3" s="22"/>
    </row>
    <row r="4" spans="1:14" ht="21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3.25">
      <c r="A5" s="153" t="s">
        <v>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3:14" ht="19.5">
      <c r="C6" s="2"/>
      <c r="D6" s="24"/>
      <c r="E6" s="24"/>
      <c r="F6" s="2"/>
      <c r="G6" s="13"/>
      <c r="H6" s="13"/>
      <c r="I6" s="13"/>
      <c r="J6" s="13"/>
      <c r="K6" s="13"/>
      <c r="L6" s="2"/>
      <c r="M6" s="13"/>
      <c r="N6" s="2"/>
    </row>
    <row r="7" spans="1:14" ht="15">
      <c r="A7" s="105"/>
      <c r="B7" s="105"/>
      <c r="C7" s="75" t="s">
        <v>6</v>
      </c>
      <c r="D7" s="75"/>
      <c r="E7" s="150" t="s">
        <v>7</v>
      </c>
      <c r="F7" s="150"/>
      <c r="G7" s="150"/>
      <c r="H7" s="158" t="s">
        <v>25</v>
      </c>
      <c r="I7" s="158"/>
      <c r="J7" s="158"/>
      <c r="K7" s="158" t="s">
        <v>30</v>
      </c>
      <c r="L7" s="158"/>
      <c r="M7" s="158"/>
      <c r="N7" s="158"/>
    </row>
    <row r="8" spans="1:14" ht="14.25">
      <c r="A8" s="76" t="s">
        <v>12</v>
      </c>
      <c r="B8" s="127">
        <f>'soja-lin'!B9</f>
        <v>2008</v>
      </c>
      <c r="C8" s="127">
        <f>'soja-lin'!C9</f>
        <v>2009</v>
      </c>
      <c r="D8" s="78">
        <f>'soja-lin'!D9</f>
        <v>2010</v>
      </c>
      <c r="E8" s="127">
        <f>'soja-lin'!E9</f>
        <v>2008</v>
      </c>
      <c r="F8" s="127">
        <f>'soja-lin'!F9</f>
        <v>2009</v>
      </c>
      <c r="G8" s="78">
        <f>'soja-lin'!G9</f>
        <v>2010</v>
      </c>
      <c r="H8" s="127">
        <f>'soja-lin'!H9</f>
        <v>2008</v>
      </c>
      <c r="I8" s="127">
        <f>'soja-lin'!I9</f>
        <v>2009</v>
      </c>
      <c r="J8" s="78">
        <f>'soja-lin'!J9</f>
        <v>2010</v>
      </c>
      <c r="K8" s="127">
        <f>'soja-lin'!K9</f>
        <v>2008</v>
      </c>
      <c r="L8" s="127">
        <f>'soja-lin'!L9</f>
        <v>2009</v>
      </c>
      <c r="M8" s="78">
        <f>'soja-lin'!M9</f>
        <v>2010</v>
      </c>
      <c r="N8" s="79" t="str">
        <f>'soja-lin'!N9</f>
        <v>%</v>
      </c>
    </row>
    <row r="9" spans="1:30" ht="13.5" customHeight="1">
      <c r="A9" s="27" t="s">
        <v>13</v>
      </c>
      <c r="B9" s="55">
        <v>217313.6</v>
      </c>
      <c r="C9" s="55">
        <v>448960</v>
      </c>
      <c r="D9" s="4">
        <v>277890.85</v>
      </c>
      <c r="E9" s="91">
        <v>6396.5</v>
      </c>
      <c r="F9" s="80">
        <v>10066.5</v>
      </c>
      <c r="G9" s="92">
        <v>11998.82</v>
      </c>
      <c r="H9" s="91">
        <v>2222.5</v>
      </c>
      <c r="I9" s="81">
        <v>3742.4</v>
      </c>
      <c r="J9" s="96">
        <v>2192</v>
      </c>
      <c r="K9" s="56">
        <v>223710.1</v>
      </c>
      <c r="L9" s="57">
        <v>459026.5</v>
      </c>
      <c r="M9" s="4">
        <v>289889.67</v>
      </c>
      <c r="N9" s="58">
        <f>IF(M9&lt;&gt;0,(M9-L9)/L9,0)</f>
        <v>-0.36846855246919297</v>
      </c>
      <c r="AA9" s="159" t="s">
        <v>11</v>
      </c>
      <c r="AB9" s="159"/>
      <c r="AC9" s="159" t="s">
        <v>11</v>
      </c>
      <c r="AD9" s="159"/>
    </row>
    <row r="10" spans="1:30" ht="13.5" customHeight="1">
      <c r="A10" s="27" t="s">
        <v>14</v>
      </c>
      <c r="B10" s="55">
        <v>233519.3</v>
      </c>
      <c r="C10" s="55">
        <v>440105.4</v>
      </c>
      <c r="D10" s="4">
        <v>284256.79</v>
      </c>
      <c r="E10" s="91">
        <v>7635.2</v>
      </c>
      <c r="F10" s="80">
        <v>9857.1</v>
      </c>
      <c r="G10" s="92">
        <v>10672.25</v>
      </c>
      <c r="H10" s="91">
        <v>2596</v>
      </c>
      <c r="I10" s="81">
        <v>4002.8</v>
      </c>
      <c r="J10" s="96">
        <v>2320.19</v>
      </c>
      <c r="K10" s="56">
        <v>241154.5</v>
      </c>
      <c r="L10" s="57">
        <v>449962.5</v>
      </c>
      <c r="M10" s="4">
        <v>294929.04</v>
      </c>
      <c r="N10" s="58">
        <f aca="true" t="shared" si="0" ref="N10:N20">IF(M10&lt;&gt;0,(M10-L10)/L10,0)</f>
        <v>-0.3445475122926911</v>
      </c>
      <c r="AA10" s="135"/>
      <c r="AB10" s="133">
        <v>2010</v>
      </c>
      <c r="AC10" s="135"/>
      <c r="AD10" s="133">
        <v>2011</v>
      </c>
    </row>
    <row r="11" spans="1:30" ht="13.5" customHeight="1">
      <c r="A11" s="27" t="s">
        <v>15</v>
      </c>
      <c r="B11" s="55">
        <v>216875.3</v>
      </c>
      <c r="C11" s="55">
        <v>406407.3</v>
      </c>
      <c r="D11" s="4">
        <v>254739.21</v>
      </c>
      <c r="E11" s="91">
        <v>8192.9</v>
      </c>
      <c r="F11" s="80">
        <v>12587.5</v>
      </c>
      <c r="G11" s="92">
        <v>11139.3</v>
      </c>
      <c r="H11" s="91">
        <v>2386</v>
      </c>
      <c r="I11" s="81">
        <v>3793.6</v>
      </c>
      <c r="J11" s="96">
        <v>2376.78</v>
      </c>
      <c r="K11" s="56">
        <v>225068.2</v>
      </c>
      <c r="L11" s="57">
        <v>418994.8</v>
      </c>
      <c r="M11" s="4">
        <v>265878.51</v>
      </c>
      <c r="N11" s="58">
        <f t="shared" si="0"/>
        <v>-0.36543720828993576</v>
      </c>
      <c r="AA11" s="132" t="s">
        <v>0</v>
      </c>
      <c r="AB11" s="132">
        <v>11966.4</v>
      </c>
      <c r="AC11" s="132" t="s">
        <v>0</v>
      </c>
      <c r="AD11" s="132">
        <v>9494.05</v>
      </c>
    </row>
    <row r="12" spans="1:30" ht="13.5" customHeight="1">
      <c r="A12" s="27" t="s">
        <v>16</v>
      </c>
      <c r="B12" s="55">
        <v>183024.5</v>
      </c>
      <c r="C12" s="55">
        <v>368899.8</v>
      </c>
      <c r="D12" s="4">
        <v>232933.08</v>
      </c>
      <c r="E12" s="91">
        <v>10469.3</v>
      </c>
      <c r="F12" s="80">
        <v>14952.3</v>
      </c>
      <c r="G12" s="92">
        <v>11628.73</v>
      </c>
      <c r="H12" s="91">
        <v>2198.3</v>
      </c>
      <c r="I12" s="81">
        <v>3725</v>
      </c>
      <c r="J12" s="96">
        <v>2133.38</v>
      </c>
      <c r="K12" s="56">
        <v>193493.8</v>
      </c>
      <c r="L12" s="57">
        <v>383852.1</v>
      </c>
      <c r="M12" s="4">
        <v>244561.8</v>
      </c>
      <c r="N12" s="58">
        <f t="shared" si="0"/>
        <v>-0.36287491979332664</v>
      </c>
      <c r="AA12" s="132" t="s">
        <v>1</v>
      </c>
      <c r="AB12" s="132">
        <v>2930.2</v>
      </c>
      <c r="AC12" s="132" t="s">
        <v>1</v>
      </c>
      <c r="AD12" s="132">
        <v>3424.1</v>
      </c>
    </row>
    <row r="13" spans="1:30" ht="13.5" customHeight="1">
      <c r="A13" s="27" t="s">
        <v>17</v>
      </c>
      <c r="B13" s="55">
        <v>163912.6</v>
      </c>
      <c r="C13" s="55">
        <v>336017.1</v>
      </c>
      <c r="D13" s="4">
        <v>223984.15</v>
      </c>
      <c r="E13" s="91">
        <v>14618.9</v>
      </c>
      <c r="F13" s="80">
        <v>18255.3</v>
      </c>
      <c r="G13" s="92">
        <v>13782.39</v>
      </c>
      <c r="H13" s="91">
        <v>2004</v>
      </c>
      <c r="I13" s="81">
        <v>3500.4</v>
      </c>
      <c r="J13" s="96">
        <v>1740.06</v>
      </c>
      <c r="K13" s="56">
        <v>178531.5</v>
      </c>
      <c r="L13" s="57">
        <v>354272.4</v>
      </c>
      <c r="M13" s="4">
        <v>237766.55</v>
      </c>
      <c r="N13" s="58">
        <f t="shared" si="0"/>
        <v>-0.32885951601084373</v>
      </c>
      <c r="AA13" s="132" t="s">
        <v>2</v>
      </c>
      <c r="AB13" s="132">
        <v>4923.8</v>
      </c>
      <c r="AC13" s="132" t="s">
        <v>2</v>
      </c>
      <c r="AD13" s="132">
        <v>4458.4</v>
      </c>
    </row>
    <row r="14" spans="1:30" ht="13.5" customHeight="1">
      <c r="A14" s="27" t="s">
        <v>18</v>
      </c>
      <c r="B14" s="55">
        <v>147122.9</v>
      </c>
      <c r="C14" s="55">
        <v>296759.4</v>
      </c>
      <c r="D14" s="4">
        <v>196784.06</v>
      </c>
      <c r="E14" s="91">
        <v>14043.9</v>
      </c>
      <c r="F14" s="80">
        <v>19475.8</v>
      </c>
      <c r="G14" s="92">
        <v>14939.95</v>
      </c>
      <c r="H14" s="91">
        <v>2227.9</v>
      </c>
      <c r="I14" s="81">
        <v>3348.9</v>
      </c>
      <c r="J14" s="96">
        <v>1695.52</v>
      </c>
      <c r="K14" s="56">
        <v>161166.8</v>
      </c>
      <c r="L14" s="57">
        <v>316235.2</v>
      </c>
      <c r="M14" s="4">
        <v>211724.01</v>
      </c>
      <c r="N14" s="58">
        <f t="shared" si="0"/>
        <v>-0.33048563221298577</v>
      </c>
      <c r="AA14" s="132" t="s">
        <v>4</v>
      </c>
      <c r="AB14" s="132">
        <v>18430.4</v>
      </c>
      <c r="AC14" s="132" t="s">
        <v>4</v>
      </c>
      <c r="AD14" s="132">
        <v>15139.46</v>
      </c>
    </row>
    <row r="15" spans="1:30" ht="13.5" customHeight="1">
      <c r="A15" s="27" t="s">
        <v>19</v>
      </c>
      <c r="B15" s="55">
        <v>134445.5</v>
      </c>
      <c r="C15" s="55">
        <v>262974.7</v>
      </c>
      <c r="D15" s="4">
        <v>187547.82</v>
      </c>
      <c r="E15" s="91">
        <v>10024.4</v>
      </c>
      <c r="F15" s="80">
        <v>18430.4</v>
      </c>
      <c r="G15" s="92">
        <v>15139.46</v>
      </c>
      <c r="H15" s="91">
        <v>2338.1</v>
      </c>
      <c r="I15" s="81">
        <v>3183</v>
      </c>
      <c r="J15" s="96">
        <v>1305.85</v>
      </c>
      <c r="K15" s="56">
        <v>144469.9</v>
      </c>
      <c r="L15" s="57">
        <v>281405.1</v>
      </c>
      <c r="M15" s="4">
        <v>202687.28</v>
      </c>
      <c r="N15" s="58">
        <f t="shared" si="0"/>
        <v>-0.27973131972377185</v>
      </c>
      <c r="AA15" s="132" t="s">
        <v>27</v>
      </c>
      <c r="AB15" s="143">
        <v>4329.4</v>
      </c>
      <c r="AC15" s="132" t="s">
        <v>27</v>
      </c>
      <c r="AD15" s="143">
        <v>4761.4</v>
      </c>
    </row>
    <row r="16" spans="1:30" ht="13.5" customHeight="1">
      <c r="A16" s="27" t="s">
        <v>20</v>
      </c>
      <c r="B16" s="55">
        <v>114700</v>
      </c>
      <c r="C16" s="55">
        <v>238754</v>
      </c>
      <c r="D16" s="4">
        <v>0</v>
      </c>
      <c r="E16" s="91">
        <v>5940.5</v>
      </c>
      <c r="F16" s="80">
        <v>15829.5</v>
      </c>
      <c r="G16" s="92">
        <v>0</v>
      </c>
      <c r="H16" s="91">
        <v>1696</v>
      </c>
      <c r="I16" s="81">
        <v>2819.5</v>
      </c>
      <c r="J16" s="96">
        <v>0</v>
      </c>
      <c r="K16" s="56">
        <v>120640.5</v>
      </c>
      <c r="L16" s="57">
        <v>254583.5</v>
      </c>
      <c r="M16" s="4">
        <v>0</v>
      </c>
      <c r="N16" s="58">
        <f t="shared" si="0"/>
        <v>0</v>
      </c>
      <c r="AA16" s="132" t="s">
        <v>5</v>
      </c>
      <c r="AB16" s="142">
        <v>432.8</v>
      </c>
      <c r="AC16" s="132" t="s">
        <v>5</v>
      </c>
      <c r="AD16" s="143">
        <v>320.6</v>
      </c>
    </row>
    <row r="17" spans="1:30" ht="13.5" customHeight="1">
      <c r="A17" s="27" t="s">
        <v>21</v>
      </c>
      <c r="B17" s="55">
        <v>95801.2</v>
      </c>
      <c r="C17" s="55">
        <v>205220.4</v>
      </c>
      <c r="D17" s="4">
        <v>0</v>
      </c>
      <c r="E17" s="91">
        <v>4645.8</v>
      </c>
      <c r="F17" s="80">
        <v>12836.6</v>
      </c>
      <c r="G17" s="92">
        <v>0</v>
      </c>
      <c r="H17" s="91">
        <v>1157</v>
      </c>
      <c r="I17" s="81">
        <v>2682.8</v>
      </c>
      <c r="J17" s="96">
        <v>0</v>
      </c>
      <c r="K17" s="56">
        <v>100447</v>
      </c>
      <c r="L17" s="57">
        <v>218057</v>
      </c>
      <c r="M17" s="4">
        <v>0</v>
      </c>
      <c r="N17" s="58">
        <f t="shared" si="0"/>
        <v>0</v>
      </c>
      <c r="AA17" s="132"/>
      <c r="AB17" s="135">
        <v>499.1</v>
      </c>
      <c r="AC17" s="132"/>
      <c r="AD17" s="135">
        <v>373.5</v>
      </c>
    </row>
    <row r="18" spans="1:14" ht="13.5" customHeight="1">
      <c r="A18" s="27" t="s">
        <v>22</v>
      </c>
      <c r="B18" s="55">
        <v>74627.1</v>
      </c>
      <c r="C18" s="55">
        <v>172767</v>
      </c>
      <c r="D18" s="4">
        <v>0</v>
      </c>
      <c r="E18" s="91">
        <v>4069</v>
      </c>
      <c r="F18" s="80">
        <v>9364</v>
      </c>
      <c r="G18" s="92">
        <v>0</v>
      </c>
      <c r="H18" s="91">
        <v>1292.4</v>
      </c>
      <c r="I18" s="81">
        <v>2555.4</v>
      </c>
      <c r="J18" s="96">
        <v>0</v>
      </c>
      <c r="K18" s="56">
        <v>78696.1</v>
      </c>
      <c r="L18" s="57">
        <v>182131</v>
      </c>
      <c r="M18" s="4">
        <v>0</v>
      </c>
      <c r="N18" s="58">
        <f t="shared" si="0"/>
        <v>0</v>
      </c>
    </row>
    <row r="19" spans="1:14" ht="13.5" customHeight="1">
      <c r="A19" s="27" t="s">
        <v>23</v>
      </c>
      <c r="B19" s="55">
        <v>51907.7</v>
      </c>
      <c r="C19" s="55">
        <v>130590.2</v>
      </c>
      <c r="D19" s="4">
        <v>0</v>
      </c>
      <c r="E19" s="91">
        <v>3348.6</v>
      </c>
      <c r="F19" s="80">
        <v>7935.2</v>
      </c>
      <c r="G19" s="92">
        <v>0</v>
      </c>
      <c r="H19" s="91">
        <v>1373</v>
      </c>
      <c r="I19" s="81">
        <v>1485.3</v>
      </c>
      <c r="J19" s="96">
        <v>0</v>
      </c>
      <c r="K19" s="56">
        <v>55256.3</v>
      </c>
      <c r="L19" s="57">
        <v>138525.4</v>
      </c>
      <c r="M19" s="4">
        <v>0</v>
      </c>
      <c r="N19" s="58">
        <f t="shared" si="0"/>
        <v>0</v>
      </c>
    </row>
    <row r="20" spans="1:14" ht="13.5" customHeight="1" thickBot="1">
      <c r="A20" s="27" t="s">
        <v>24</v>
      </c>
      <c r="B20" s="55">
        <v>30019.4</v>
      </c>
      <c r="C20" s="55">
        <v>70597.5</v>
      </c>
      <c r="D20" s="4">
        <v>0</v>
      </c>
      <c r="E20" s="93">
        <v>1385.2</v>
      </c>
      <c r="F20" s="94">
        <v>6122.1</v>
      </c>
      <c r="G20" s="95">
        <v>0</v>
      </c>
      <c r="H20" s="93">
        <v>1490.6</v>
      </c>
      <c r="I20" s="97">
        <v>425.2</v>
      </c>
      <c r="J20" s="98">
        <v>0</v>
      </c>
      <c r="K20" s="56">
        <v>31404.6</v>
      </c>
      <c r="L20" s="57">
        <v>76719.6</v>
      </c>
      <c r="M20" s="4">
        <v>0</v>
      </c>
      <c r="N20" s="58">
        <f t="shared" si="0"/>
        <v>0</v>
      </c>
    </row>
    <row r="21" spans="1:14" ht="15.75">
      <c r="A21" s="106"/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1:14" ht="23.25">
      <c r="A22" s="153" t="s">
        <v>27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18">
      <c r="A23" s="36"/>
      <c r="B23" s="36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ht="15">
      <c r="A24" s="105"/>
      <c r="B24" s="105"/>
      <c r="C24" s="75" t="s">
        <v>6</v>
      </c>
      <c r="D24" s="75"/>
      <c r="E24" s="150" t="s">
        <v>7</v>
      </c>
      <c r="F24" s="150"/>
      <c r="G24" s="150"/>
      <c r="H24" s="158" t="s">
        <v>25</v>
      </c>
      <c r="I24" s="158"/>
      <c r="J24" s="158"/>
      <c r="K24" s="158" t="s">
        <v>30</v>
      </c>
      <c r="L24" s="158"/>
      <c r="M24" s="158"/>
      <c r="N24" s="158"/>
    </row>
    <row r="25" spans="1:20" ht="14.25">
      <c r="A25" s="76" t="s">
        <v>12</v>
      </c>
      <c r="B25" s="127">
        <f aca="true" t="shared" si="1" ref="B25:N25">B8</f>
        <v>2008</v>
      </c>
      <c r="C25" s="127">
        <f t="shared" si="1"/>
        <v>2009</v>
      </c>
      <c r="D25" s="78">
        <f t="shared" si="1"/>
        <v>2010</v>
      </c>
      <c r="E25" s="127">
        <f t="shared" si="1"/>
        <v>2008</v>
      </c>
      <c r="F25" s="127">
        <f t="shared" si="1"/>
        <v>2009</v>
      </c>
      <c r="G25" s="78">
        <f t="shared" si="1"/>
        <v>2010</v>
      </c>
      <c r="H25" s="127">
        <f t="shared" si="1"/>
        <v>2008</v>
      </c>
      <c r="I25" s="127">
        <f t="shared" si="1"/>
        <v>2009</v>
      </c>
      <c r="J25" s="78">
        <f t="shared" si="1"/>
        <v>2010</v>
      </c>
      <c r="K25" s="127">
        <f t="shared" si="1"/>
        <v>2008</v>
      </c>
      <c r="L25" s="127">
        <f t="shared" si="1"/>
        <v>2009</v>
      </c>
      <c r="M25" s="78">
        <f t="shared" si="1"/>
        <v>2010</v>
      </c>
      <c r="N25" s="128" t="str">
        <f t="shared" si="1"/>
        <v>%</v>
      </c>
      <c r="O25" s="26"/>
      <c r="P25" s="26"/>
      <c r="Q25" s="26"/>
      <c r="R25" s="26"/>
      <c r="S25" s="26"/>
      <c r="T25" s="26"/>
    </row>
    <row r="26" spans="1:14" ht="13.5" customHeight="1">
      <c r="A26" s="27" t="s">
        <v>13</v>
      </c>
      <c r="B26" s="55">
        <v>16684.9</v>
      </c>
      <c r="C26" s="55">
        <v>35579.2</v>
      </c>
      <c r="D26" s="4">
        <v>40409.05</v>
      </c>
      <c r="E26" s="91">
        <v>1708.5</v>
      </c>
      <c r="F26" s="80">
        <v>1360.1</v>
      </c>
      <c r="G26" s="92">
        <v>2351.6</v>
      </c>
      <c r="H26" s="91">
        <v>3180.6</v>
      </c>
      <c r="I26" s="81">
        <v>5551.5</v>
      </c>
      <c r="J26" s="96">
        <v>2780.66</v>
      </c>
      <c r="K26" s="56">
        <v>18393.4</v>
      </c>
      <c r="L26" s="57">
        <v>36939.3</v>
      </c>
      <c r="M26" s="4">
        <v>42760.65</v>
      </c>
      <c r="N26" s="58">
        <f>IF(M26&lt;&gt;0,(M26-L26)/L26,0)</f>
        <v>0.1575923203742355</v>
      </c>
    </row>
    <row r="27" spans="1:14" ht="13.5" customHeight="1">
      <c r="A27" s="27" t="s">
        <v>14</v>
      </c>
      <c r="B27" s="55">
        <v>197522.8</v>
      </c>
      <c r="C27" s="55">
        <v>158099.9</v>
      </c>
      <c r="D27" s="4">
        <v>149850.6</v>
      </c>
      <c r="E27" s="91">
        <v>2564.5</v>
      </c>
      <c r="F27" s="80">
        <v>2029.7</v>
      </c>
      <c r="G27" s="92">
        <v>2361.28</v>
      </c>
      <c r="H27" s="91">
        <v>3943.2</v>
      </c>
      <c r="I27" s="81">
        <v>6544.1</v>
      </c>
      <c r="J27" s="96">
        <v>3627.97</v>
      </c>
      <c r="K27" s="56">
        <v>200087.3</v>
      </c>
      <c r="L27" s="57">
        <v>160129.6</v>
      </c>
      <c r="M27" s="4">
        <v>152211.88</v>
      </c>
      <c r="N27" s="58">
        <f aca="true" t="shared" si="2" ref="N27:N37">IF(M27&lt;&gt;0,(M27-L27)/L27,0)</f>
        <v>-0.04944569898382311</v>
      </c>
    </row>
    <row r="28" spans="1:14" ht="13.5" customHeight="1">
      <c r="A28" s="27" t="s">
        <v>15</v>
      </c>
      <c r="B28" s="55">
        <v>185616.9</v>
      </c>
      <c r="C28" s="55">
        <v>209164.1</v>
      </c>
      <c r="D28" s="4">
        <v>162134.74</v>
      </c>
      <c r="E28" s="91">
        <v>2603</v>
      </c>
      <c r="F28" s="80">
        <v>2432.1</v>
      </c>
      <c r="G28" s="92">
        <v>2312.38</v>
      </c>
      <c r="H28" s="91">
        <v>4403.8</v>
      </c>
      <c r="I28" s="81">
        <v>6459.5</v>
      </c>
      <c r="J28" s="96">
        <v>3829.19</v>
      </c>
      <c r="K28" s="56">
        <v>188219.9</v>
      </c>
      <c r="L28" s="57">
        <v>211596.2</v>
      </c>
      <c r="M28" s="4">
        <v>164447.12</v>
      </c>
      <c r="N28" s="58">
        <f t="shared" si="2"/>
        <v>-0.22282574072691294</v>
      </c>
    </row>
    <row r="29" spans="1:14" ht="13.5" customHeight="1">
      <c r="A29" s="27" t="s">
        <v>16</v>
      </c>
      <c r="B29" s="55">
        <v>165464.1</v>
      </c>
      <c r="C29" s="55">
        <v>192553.7</v>
      </c>
      <c r="D29" s="4">
        <v>138095.32</v>
      </c>
      <c r="E29" s="91">
        <v>3545</v>
      </c>
      <c r="F29" s="80">
        <v>2872.9</v>
      </c>
      <c r="G29" s="92">
        <v>2473.68</v>
      </c>
      <c r="H29" s="91">
        <v>4240.2</v>
      </c>
      <c r="I29" s="81">
        <v>5990.5</v>
      </c>
      <c r="J29" s="96">
        <v>3462.42</v>
      </c>
      <c r="K29" s="56">
        <v>169009.1</v>
      </c>
      <c r="L29" s="57">
        <v>195426.6</v>
      </c>
      <c r="M29" s="4">
        <v>140569</v>
      </c>
      <c r="N29" s="58">
        <f t="shared" si="2"/>
        <v>-0.2807069252599186</v>
      </c>
    </row>
    <row r="30" spans="1:14" ht="13.5" customHeight="1">
      <c r="A30" s="27" t="s">
        <v>17</v>
      </c>
      <c r="B30" s="55">
        <v>141947</v>
      </c>
      <c r="C30" s="55">
        <v>176552.5</v>
      </c>
      <c r="D30" s="4">
        <v>135607.4</v>
      </c>
      <c r="E30" s="91">
        <v>5269.5</v>
      </c>
      <c r="F30" s="80">
        <v>3650.8</v>
      </c>
      <c r="G30" s="92">
        <v>3972.16</v>
      </c>
      <c r="H30" s="91">
        <v>3948.2</v>
      </c>
      <c r="I30" s="81">
        <v>5256.4</v>
      </c>
      <c r="J30" s="96">
        <v>3305.72</v>
      </c>
      <c r="K30" s="56">
        <v>147216.5</v>
      </c>
      <c r="L30" s="57">
        <v>180203.3</v>
      </c>
      <c r="M30" s="4">
        <v>139579.56</v>
      </c>
      <c r="N30" s="58">
        <f t="shared" si="2"/>
        <v>-0.22543283058634328</v>
      </c>
    </row>
    <row r="31" spans="1:14" ht="13.5" customHeight="1">
      <c r="A31" s="27" t="s">
        <v>18</v>
      </c>
      <c r="B31" s="55">
        <v>137897</v>
      </c>
      <c r="C31" s="55">
        <v>154916.7</v>
      </c>
      <c r="D31" s="4">
        <v>134655.59</v>
      </c>
      <c r="E31" s="91">
        <v>6750.4</v>
      </c>
      <c r="F31" s="80">
        <v>4277.7</v>
      </c>
      <c r="G31" s="92">
        <v>4862.91</v>
      </c>
      <c r="H31" s="91">
        <v>3416.8</v>
      </c>
      <c r="I31" s="81">
        <v>4767.9</v>
      </c>
      <c r="J31" s="96">
        <v>2902.64</v>
      </c>
      <c r="K31" s="56">
        <v>144647.4</v>
      </c>
      <c r="L31" s="57">
        <v>159194.4</v>
      </c>
      <c r="M31" s="4">
        <v>139518.5</v>
      </c>
      <c r="N31" s="58">
        <f t="shared" si="2"/>
        <v>-0.12359668430547804</v>
      </c>
    </row>
    <row r="32" spans="1:14" ht="13.5" customHeight="1">
      <c r="A32" s="27" t="s">
        <v>19</v>
      </c>
      <c r="B32" s="55">
        <v>126354.3</v>
      </c>
      <c r="C32" s="55">
        <v>136764.2</v>
      </c>
      <c r="D32" s="4">
        <v>121501.25</v>
      </c>
      <c r="E32" s="91">
        <v>4777.1</v>
      </c>
      <c r="F32" s="80">
        <v>4329.4</v>
      </c>
      <c r="G32" s="92">
        <v>4761.4</v>
      </c>
      <c r="H32" s="91">
        <v>2811.9</v>
      </c>
      <c r="I32" s="81">
        <v>4205.6</v>
      </c>
      <c r="J32" s="96">
        <v>2603.2</v>
      </c>
      <c r="K32" s="56">
        <v>131131.4</v>
      </c>
      <c r="L32" s="57">
        <v>141093.6</v>
      </c>
      <c r="M32" s="4">
        <v>126262.66</v>
      </c>
      <c r="N32" s="58">
        <f t="shared" si="2"/>
        <v>-0.10511419369836762</v>
      </c>
    </row>
    <row r="33" spans="1:14" ht="13.5" customHeight="1">
      <c r="A33" s="27" t="s">
        <v>20</v>
      </c>
      <c r="B33" s="55">
        <v>128054.7</v>
      </c>
      <c r="C33" s="55">
        <v>129567.4</v>
      </c>
      <c r="D33" s="4">
        <v>0</v>
      </c>
      <c r="E33" s="91">
        <v>3667.9</v>
      </c>
      <c r="F33" s="80">
        <v>3461.6</v>
      </c>
      <c r="G33" s="92">
        <v>0</v>
      </c>
      <c r="H33" s="91">
        <v>2511.2</v>
      </c>
      <c r="I33" s="81">
        <v>3716.3</v>
      </c>
      <c r="J33" s="96">
        <v>0</v>
      </c>
      <c r="K33" s="56">
        <v>131722.6</v>
      </c>
      <c r="L33" s="57">
        <v>133029</v>
      </c>
      <c r="M33" s="4">
        <v>0</v>
      </c>
      <c r="N33" s="58">
        <f t="shared" si="2"/>
        <v>0</v>
      </c>
    </row>
    <row r="34" spans="1:14" ht="13.5" customHeight="1">
      <c r="A34" s="27" t="s">
        <v>21</v>
      </c>
      <c r="B34" s="55">
        <v>122968.5</v>
      </c>
      <c r="C34" s="55">
        <v>115555.4</v>
      </c>
      <c r="D34" s="4">
        <v>0</v>
      </c>
      <c r="E34" s="91">
        <v>3321.7</v>
      </c>
      <c r="F34" s="80">
        <v>3202.3</v>
      </c>
      <c r="G34" s="92">
        <v>0</v>
      </c>
      <c r="H34" s="91">
        <v>2497.9</v>
      </c>
      <c r="I34" s="81">
        <v>2809.3</v>
      </c>
      <c r="J34" s="96">
        <v>0</v>
      </c>
      <c r="K34" s="56">
        <v>126290.2</v>
      </c>
      <c r="L34" s="57">
        <v>118757.7</v>
      </c>
      <c r="M34" s="4">
        <v>0</v>
      </c>
      <c r="N34" s="58">
        <f t="shared" si="2"/>
        <v>0</v>
      </c>
    </row>
    <row r="35" spans="1:14" ht="13.5" customHeight="1">
      <c r="A35" s="27" t="s">
        <v>22</v>
      </c>
      <c r="B35" s="55">
        <v>106438.7</v>
      </c>
      <c r="C35" s="55">
        <v>95418.2</v>
      </c>
      <c r="D35" s="4">
        <v>0</v>
      </c>
      <c r="E35" s="91">
        <v>3094.3</v>
      </c>
      <c r="F35" s="80">
        <v>2470.4</v>
      </c>
      <c r="G35" s="92">
        <v>0</v>
      </c>
      <c r="H35" s="91">
        <v>2428.4</v>
      </c>
      <c r="I35" s="81">
        <v>2337.6</v>
      </c>
      <c r="J35" s="96">
        <v>0</v>
      </c>
      <c r="K35" s="56">
        <v>109533</v>
      </c>
      <c r="L35" s="57">
        <v>97888.6</v>
      </c>
      <c r="M35" s="4">
        <v>0</v>
      </c>
      <c r="N35" s="58">
        <f t="shared" si="2"/>
        <v>0</v>
      </c>
    </row>
    <row r="36" spans="1:14" ht="13.5" customHeight="1">
      <c r="A36" s="27" t="s">
        <v>23</v>
      </c>
      <c r="B36" s="55">
        <v>70651.2</v>
      </c>
      <c r="C36" s="55">
        <v>67115.9</v>
      </c>
      <c r="D36" s="4">
        <v>0</v>
      </c>
      <c r="E36" s="91">
        <v>2354.4</v>
      </c>
      <c r="F36" s="80">
        <v>2332.9</v>
      </c>
      <c r="G36" s="92">
        <v>0</v>
      </c>
      <c r="H36" s="91">
        <v>2218.9</v>
      </c>
      <c r="I36" s="81">
        <v>1728.4</v>
      </c>
      <c r="J36" s="96">
        <v>0</v>
      </c>
      <c r="K36" s="56">
        <v>73005.6</v>
      </c>
      <c r="L36" s="57">
        <v>69448.8</v>
      </c>
      <c r="M36" s="4">
        <v>0</v>
      </c>
      <c r="N36" s="58">
        <f t="shared" si="2"/>
        <v>0</v>
      </c>
    </row>
    <row r="37" spans="1:14" ht="13.5" customHeight="1" thickBot="1">
      <c r="A37" s="108" t="s">
        <v>24</v>
      </c>
      <c r="B37" s="109">
        <v>39947.6</v>
      </c>
      <c r="C37" s="109">
        <v>42497.2</v>
      </c>
      <c r="D37" s="110">
        <v>0</v>
      </c>
      <c r="E37" s="93">
        <v>1298.2</v>
      </c>
      <c r="F37" s="94">
        <v>2175.7</v>
      </c>
      <c r="G37" s="95">
        <v>0</v>
      </c>
      <c r="H37" s="93">
        <v>1921.5</v>
      </c>
      <c r="I37" s="97">
        <v>979.4</v>
      </c>
      <c r="J37" s="98">
        <v>0</v>
      </c>
      <c r="K37" s="111">
        <v>41245.8</v>
      </c>
      <c r="L37" s="112">
        <v>44672.9</v>
      </c>
      <c r="M37" s="110">
        <v>0</v>
      </c>
      <c r="N37" s="113">
        <f t="shared" si="2"/>
        <v>0</v>
      </c>
    </row>
    <row r="38" spans="1:14" ht="13.5" customHeight="1">
      <c r="A38" s="37"/>
      <c r="B38" s="3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1:14" ht="13.5" customHeight="1">
      <c r="A39" s="37"/>
      <c r="B39" s="3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</row>
    <row r="40" spans="1:14" ht="19.5" customHeight="1">
      <c r="A40" s="153" t="s">
        <v>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1:14" ht="18">
      <c r="A41" s="36"/>
      <c r="B41" s="36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</row>
    <row r="42" spans="1:25" ht="15.75">
      <c r="A42" s="105"/>
      <c r="B42" s="105"/>
      <c r="C42" s="75" t="s">
        <v>6</v>
      </c>
      <c r="D42" s="75"/>
      <c r="E42" s="150" t="s">
        <v>7</v>
      </c>
      <c r="F42" s="150"/>
      <c r="G42" s="150"/>
      <c r="H42" s="158" t="s">
        <v>25</v>
      </c>
      <c r="I42" s="158"/>
      <c r="J42" s="158"/>
      <c r="K42" s="158" t="s">
        <v>30</v>
      </c>
      <c r="L42" s="158"/>
      <c r="M42" s="158"/>
      <c r="N42" s="158"/>
      <c r="O42" s="157" t="s">
        <v>9</v>
      </c>
      <c r="P42" s="157"/>
      <c r="Q42" s="157"/>
      <c r="R42" s="157"/>
      <c r="S42" s="67"/>
      <c r="T42" s="67"/>
      <c r="U42" s="67"/>
      <c r="V42" s="67"/>
      <c r="W42" s="66"/>
      <c r="X42" s="66"/>
      <c r="Y42" s="66"/>
    </row>
    <row r="43" spans="1:25" ht="14.25">
      <c r="A43" s="76" t="s">
        <v>12</v>
      </c>
      <c r="B43" s="127">
        <f aca="true" t="shared" si="3" ref="B43:N43">B8</f>
        <v>2008</v>
      </c>
      <c r="C43" s="127">
        <f t="shared" si="3"/>
        <v>2009</v>
      </c>
      <c r="D43" s="78">
        <f t="shared" si="3"/>
        <v>2010</v>
      </c>
      <c r="E43" s="127">
        <f t="shared" si="3"/>
        <v>2008</v>
      </c>
      <c r="F43" s="127">
        <f t="shared" si="3"/>
        <v>2009</v>
      </c>
      <c r="G43" s="78">
        <f t="shared" si="3"/>
        <v>2010</v>
      </c>
      <c r="H43" s="127">
        <f t="shared" si="3"/>
        <v>2008</v>
      </c>
      <c r="I43" s="127">
        <f t="shared" si="3"/>
        <v>2009</v>
      </c>
      <c r="J43" s="78">
        <f t="shared" si="3"/>
        <v>2010</v>
      </c>
      <c r="K43" s="127">
        <f t="shared" si="3"/>
        <v>2008</v>
      </c>
      <c r="L43" s="127">
        <f t="shared" si="3"/>
        <v>2009</v>
      </c>
      <c r="M43" s="78">
        <f t="shared" si="3"/>
        <v>2010</v>
      </c>
      <c r="N43" s="128" t="str">
        <f t="shared" si="3"/>
        <v>%</v>
      </c>
      <c r="O43" s="78" t="s">
        <v>31</v>
      </c>
      <c r="P43" s="78" t="s">
        <v>32</v>
      </c>
      <c r="Q43" s="78" t="s">
        <v>33</v>
      </c>
      <c r="R43" s="114" t="s">
        <v>3</v>
      </c>
      <c r="S43" s="64"/>
      <c r="T43" s="64"/>
      <c r="W43" s="20"/>
      <c r="X43" s="20"/>
      <c r="Y43" s="20"/>
    </row>
    <row r="44" spans="1:25" ht="12.75">
      <c r="A44" s="27" t="s">
        <v>13</v>
      </c>
      <c r="B44" s="55">
        <v>617.5</v>
      </c>
      <c r="C44" s="55">
        <v>2514.7</v>
      </c>
      <c r="D44" s="4">
        <v>5504.6</v>
      </c>
      <c r="E44" s="91">
        <v>71.7</v>
      </c>
      <c r="F44" s="80">
        <v>21.8</v>
      </c>
      <c r="G44" s="92">
        <v>304.8</v>
      </c>
      <c r="H44" s="91">
        <v>3.5</v>
      </c>
      <c r="I44" s="81">
        <v>17.6</v>
      </c>
      <c r="J44" s="96">
        <v>26.3</v>
      </c>
      <c r="K44" s="56">
        <v>689.2</v>
      </c>
      <c r="L44" s="57">
        <v>2536.5</v>
      </c>
      <c r="M44" s="4">
        <v>5809.4</v>
      </c>
      <c r="N44" s="58">
        <f>IF(M44&lt;&gt;0,(M44-L44)/L44,0)</f>
        <v>1.2903213088902028</v>
      </c>
      <c r="O44" s="118">
        <f aca="true" t="shared" si="4" ref="O44:O55">(K9+K26+K44)/1000</f>
        <v>242.79270000000002</v>
      </c>
      <c r="P44" s="45">
        <f aca="true" t="shared" si="5" ref="P44:P55">(L9+L26+L44)/1000</f>
        <v>498.5023</v>
      </c>
      <c r="Q44" s="61">
        <f aca="true" t="shared" si="6" ref="Q44:Q55">(M9+M26+M44)/1000</f>
        <v>338.45972</v>
      </c>
      <c r="R44" s="58">
        <f aca="true" t="shared" si="7" ref="R44:R55">IF(Q44&lt;&gt;0,(Q44-P44)/P44,0)</f>
        <v>-0.3210468236555779</v>
      </c>
      <c r="S44" s="45"/>
      <c r="T44" s="45"/>
      <c r="W44" s="61"/>
      <c r="X44" s="61"/>
      <c r="Y44" s="61"/>
    </row>
    <row r="45" spans="1:25" ht="12.75">
      <c r="A45" s="27" t="s">
        <v>14</v>
      </c>
      <c r="B45" s="55">
        <v>2570.6</v>
      </c>
      <c r="C45" s="55">
        <v>7206.9</v>
      </c>
      <c r="D45" s="4">
        <v>5978.1</v>
      </c>
      <c r="E45" s="91">
        <v>110.6</v>
      </c>
      <c r="F45" s="80">
        <v>110.5</v>
      </c>
      <c r="G45" s="92">
        <v>331.9</v>
      </c>
      <c r="H45" s="91">
        <v>12.8</v>
      </c>
      <c r="I45" s="81">
        <v>31.3</v>
      </c>
      <c r="J45" s="96">
        <v>40.5</v>
      </c>
      <c r="K45" s="56">
        <v>2681.2</v>
      </c>
      <c r="L45" s="57">
        <v>7317.4</v>
      </c>
      <c r="M45" s="4">
        <v>6310</v>
      </c>
      <c r="N45" s="58">
        <f>IF(M45&lt;&gt;0,(M45-L45)/L45,0)</f>
        <v>-0.13767185065733725</v>
      </c>
      <c r="O45" s="118">
        <f t="shared" si="4"/>
        <v>443.923</v>
      </c>
      <c r="P45" s="45">
        <f t="shared" si="5"/>
        <v>617.4095</v>
      </c>
      <c r="Q45" s="61">
        <f t="shared" si="6"/>
        <v>453.45092</v>
      </c>
      <c r="R45" s="58">
        <f t="shared" si="7"/>
        <v>-0.2655588875778555</v>
      </c>
      <c r="S45" s="45"/>
      <c r="T45" s="45"/>
      <c r="W45" s="61"/>
      <c r="X45" s="61"/>
      <c r="Y45" s="61"/>
    </row>
    <row r="46" spans="1:25" ht="12.75">
      <c r="A46" s="27" t="s">
        <v>15</v>
      </c>
      <c r="B46" s="55">
        <v>3042.4</v>
      </c>
      <c r="C46" s="55">
        <v>8185.2</v>
      </c>
      <c r="D46" s="4">
        <v>5998.34</v>
      </c>
      <c r="E46" s="91">
        <v>167.9</v>
      </c>
      <c r="F46" s="80">
        <v>362.3</v>
      </c>
      <c r="G46" s="92">
        <v>330.1</v>
      </c>
      <c r="H46" s="91">
        <v>42.1</v>
      </c>
      <c r="I46" s="81">
        <v>47.3</v>
      </c>
      <c r="J46" s="96">
        <v>64</v>
      </c>
      <c r="K46" s="56">
        <v>3210.3</v>
      </c>
      <c r="L46" s="57">
        <v>8547.5</v>
      </c>
      <c r="M46" s="4">
        <v>6328.44</v>
      </c>
      <c r="N46" s="58">
        <f aca="true" t="shared" si="8" ref="N46:N55">IF(M46&lt;&gt;0,(M46-L46)/L46,0)</f>
        <v>-0.25961509213220246</v>
      </c>
      <c r="O46" s="118">
        <f t="shared" si="4"/>
        <v>416.49839999999995</v>
      </c>
      <c r="P46" s="45">
        <f t="shared" si="5"/>
        <v>639.1385</v>
      </c>
      <c r="Q46" s="61">
        <f t="shared" si="6"/>
        <v>436.65407</v>
      </c>
      <c r="R46" s="58">
        <f t="shared" si="7"/>
        <v>-0.31680837564940934</v>
      </c>
      <c r="S46" s="45"/>
      <c r="T46" s="45"/>
      <c r="W46" s="61"/>
      <c r="X46" s="61"/>
      <c r="Y46" s="61"/>
    </row>
    <row r="47" spans="1:25" ht="12.75">
      <c r="A47" s="27" t="s">
        <v>16</v>
      </c>
      <c r="B47" s="55">
        <v>2917.7</v>
      </c>
      <c r="C47" s="55">
        <v>7982.3</v>
      </c>
      <c r="D47" s="4">
        <v>5603.8</v>
      </c>
      <c r="E47" s="91">
        <v>143.4</v>
      </c>
      <c r="F47" s="80">
        <v>430.6</v>
      </c>
      <c r="G47" s="92">
        <v>329.3</v>
      </c>
      <c r="H47" s="91">
        <v>13.6</v>
      </c>
      <c r="I47" s="81">
        <v>32.9</v>
      </c>
      <c r="J47" s="96">
        <v>62.7</v>
      </c>
      <c r="K47" s="56">
        <v>3061.1</v>
      </c>
      <c r="L47" s="57">
        <v>8412.9</v>
      </c>
      <c r="M47" s="4">
        <v>5933.1</v>
      </c>
      <c r="N47" s="58">
        <f t="shared" si="8"/>
        <v>-0.29476161608957663</v>
      </c>
      <c r="O47" s="118">
        <f t="shared" si="4"/>
        <v>365.564</v>
      </c>
      <c r="P47" s="45">
        <f t="shared" si="5"/>
        <v>587.6916</v>
      </c>
      <c r="Q47" s="61">
        <f t="shared" si="6"/>
        <v>391.0639</v>
      </c>
      <c r="R47" s="58">
        <f t="shared" si="7"/>
        <v>-0.33457633221233724</v>
      </c>
      <c r="S47" s="45"/>
      <c r="T47" s="45"/>
      <c r="W47" s="61"/>
      <c r="X47" s="61"/>
      <c r="Y47" s="61"/>
    </row>
    <row r="48" spans="1:25" ht="12.75">
      <c r="A48" s="27" t="s">
        <v>17</v>
      </c>
      <c r="B48" s="55">
        <v>2780.1</v>
      </c>
      <c r="C48" s="55">
        <v>7613.2</v>
      </c>
      <c r="D48" s="4">
        <v>5219.3</v>
      </c>
      <c r="E48" s="91">
        <v>154</v>
      </c>
      <c r="F48" s="80">
        <v>464.1</v>
      </c>
      <c r="G48" s="92">
        <v>393.5</v>
      </c>
      <c r="H48" s="91">
        <v>24.2</v>
      </c>
      <c r="I48" s="81">
        <v>36.2</v>
      </c>
      <c r="J48" s="96">
        <v>100.43</v>
      </c>
      <c r="K48" s="56">
        <v>2934.1</v>
      </c>
      <c r="L48" s="57">
        <v>8077.3</v>
      </c>
      <c r="M48" s="4">
        <v>5612.8</v>
      </c>
      <c r="N48" s="58">
        <f t="shared" si="8"/>
        <v>-0.3051143327597093</v>
      </c>
      <c r="O48" s="118">
        <f t="shared" si="4"/>
        <v>328.6821</v>
      </c>
      <c r="P48" s="45">
        <f t="shared" si="5"/>
        <v>542.553</v>
      </c>
      <c r="Q48" s="61">
        <f t="shared" si="6"/>
        <v>382.95890999999995</v>
      </c>
      <c r="R48" s="58">
        <f t="shared" si="7"/>
        <v>-0.294153916760206</v>
      </c>
      <c r="S48" s="45"/>
      <c r="T48" s="45"/>
      <c r="W48" s="61"/>
      <c r="X48" s="61"/>
      <c r="Y48" s="61"/>
    </row>
    <row r="49" spans="1:25" ht="12.75">
      <c r="A49" s="27" t="s">
        <v>18</v>
      </c>
      <c r="B49" s="55">
        <v>2709.1</v>
      </c>
      <c r="C49" s="55">
        <v>7379.2</v>
      </c>
      <c r="D49" s="4">
        <v>4868.8</v>
      </c>
      <c r="E49" s="91">
        <v>152.6</v>
      </c>
      <c r="F49" s="80">
        <v>499.1</v>
      </c>
      <c r="G49" s="92">
        <v>373.5</v>
      </c>
      <c r="H49" s="91">
        <v>24.2</v>
      </c>
      <c r="I49" s="81">
        <v>36.2</v>
      </c>
      <c r="J49" s="96">
        <v>100.53</v>
      </c>
      <c r="K49" s="56">
        <v>2861.7</v>
      </c>
      <c r="L49" s="57">
        <v>7878.3</v>
      </c>
      <c r="M49" s="4">
        <v>5242.3</v>
      </c>
      <c r="N49" s="58">
        <f t="shared" si="8"/>
        <v>-0.33458994960841804</v>
      </c>
      <c r="O49" s="118">
        <f t="shared" si="4"/>
        <v>308.67589999999996</v>
      </c>
      <c r="P49" s="45">
        <f t="shared" si="5"/>
        <v>483.30789999999996</v>
      </c>
      <c r="Q49" s="61">
        <f t="shared" si="6"/>
        <v>356.48481</v>
      </c>
      <c r="R49" s="58">
        <f t="shared" si="7"/>
        <v>-0.2624064080061592</v>
      </c>
      <c r="S49" s="45"/>
      <c r="T49" s="45"/>
      <c r="W49" s="61"/>
      <c r="X49" s="61"/>
      <c r="Y49" s="61"/>
    </row>
    <row r="50" spans="1:25" ht="12.75">
      <c r="A50" s="27" t="s">
        <v>19</v>
      </c>
      <c r="B50" s="55">
        <v>2574.3</v>
      </c>
      <c r="C50" s="55">
        <v>7157.4</v>
      </c>
      <c r="D50" s="4">
        <v>4464.9</v>
      </c>
      <c r="E50" s="91">
        <v>111.2</v>
      </c>
      <c r="F50" s="80">
        <v>432.8</v>
      </c>
      <c r="G50" s="92">
        <v>320.6</v>
      </c>
      <c r="H50" s="91">
        <v>18.7</v>
      </c>
      <c r="I50" s="81">
        <v>36.2</v>
      </c>
      <c r="J50" s="96">
        <v>100.53</v>
      </c>
      <c r="K50" s="56">
        <v>2685.5</v>
      </c>
      <c r="L50" s="57">
        <v>7590.2</v>
      </c>
      <c r="M50" s="4">
        <v>4785.5</v>
      </c>
      <c r="N50" s="58">
        <f t="shared" si="8"/>
        <v>-0.36951595478380017</v>
      </c>
      <c r="O50" s="118">
        <f t="shared" si="4"/>
        <v>278.28679999999997</v>
      </c>
      <c r="P50" s="45">
        <f t="shared" si="5"/>
        <v>430.08889999999997</v>
      </c>
      <c r="Q50" s="61">
        <f t="shared" si="6"/>
        <v>333.73544</v>
      </c>
      <c r="R50" s="58">
        <f t="shared" si="7"/>
        <v>-0.2240314967440452</v>
      </c>
      <c r="S50" s="45"/>
      <c r="T50" s="45"/>
      <c r="W50" s="61"/>
      <c r="X50" s="61"/>
      <c r="Y50" s="61"/>
    </row>
    <row r="51" spans="1:25" ht="12.75">
      <c r="A51" s="27" t="s">
        <v>20</v>
      </c>
      <c r="B51" s="55">
        <v>2483.8</v>
      </c>
      <c r="C51" s="55">
        <v>6892.3</v>
      </c>
      <c r="D51" s="4">
        <v>0</v>
      </c>
      <c r="E51" s="91">
        <v>87</v>
      </c>
      <c r="F51" s="80">
        <v>431.7</v>
      </c>
      <c r="G51" s="92">
        <v>0</v>
      </c>
      <c r="H51" s="91">
        <v>15.6</v>
      </c>
      <c r="I51" s="81">
        <v>70.3</v>
      </c>
      <c r="J51" s="96">
        <v>0</v>
      </c>
      <c r="K51" s="56">
        <v>2570.8</v>
      </c>
      <c r="L51" s="57">
        <v>7324</v>
      </c>
      <c r="M51" s="4">
        <v>0</v>
      </c>
      <c r="N51" s="58">
        <f t="shared" si="8"/>
        <v>0</v>
      </c>
      <c r="O51" s="118">
        <f t="shared" si="4"/>
        <v>254.9339</v>
      </c>
      <c r="P51" s="45">
        <f t="shared" si="5"/>
        <v>394.9365</v>
      </c>
      <c r="Q51" s="61">
        <f t="shared" si="6"/>
        <v>0</v>
      </c>
      <c r="R51" s="58">
        <f t="shared" si="7"/>
        <v>0</v>
      </c>
      <c r="S51" s="45"/>
      <c r="T51" s="45"/>
      <c r="W51" s="61"/>
      <c r="X51" s="61"/>
      <c r="Y51" s="61"/>
    </row>
    <row r="52" spans="1:25" ht="12.75">
      <c r="A52" s="27" t="s">
        <v>21</v>
      </c>
      <c r="B52" s="55">
        <v>2410.9</v>
      </c>
      <c r="C52" s="55">
        <v>6501.2</v>
      </c>
      <c r="D52" s="4">
        <v>0</v>
      </c>
      <c r="E52" s="91">
        <v>69.6</v>
      </c>
      <c r="F52" s="80">
        <v>400.4</v>
      </c>
      <c r="G52" s="92">
        <v>0</v>
      </c>
      <c r="H52" s="91">
        <v>13.3</v>
      </c>
      <c r="I52" s="81">
        <v>32.8</v>
      </c>
      <c r="J52" s="96">
        <v>0</v>
      </c>
      <c r="K52" s="56">
        <v>2480.5</v>
      </c>
      <c r="L52" s="57">
        <v>6901.6</v>
      </c>
      <c r="M52" s="4">
        <v>0</v>
      </c>
      <c r="N52" s="58">
        <f t="shared" si="8"/>
        <v>0</v>
      </c>
      <c r="O52" s="118">
        <f t="shared" si="4"/>
        <v>229.2177</v>
      </c>
      <c r="P52" s="45">
        <f t="shared" si="5"/>
        <v>343.7163</v>
      </c>
      <c r="Q52" s="61">
        <f t="shared" si="6"/>
        <v>0</v>
      </c>
      <c r="R52" s="58">
        <f t="shared" si="7"/>
        <v>0</v>
      </c>
      <c r="S52" s="45"/>
      <c r="T52" s="45"/>
      <c r="W52" s="61"/>
      <c r="X52" s="61"/>
      <c r="Y52" s="61"/>
    </row>
    <row r="53" spans="1:25" ht="12.75">
      <c r="A53" s="27" t="s">
        <v>22</v>
      </c>
      <c r="B53" s="55">
        <v>2328.2</v>
      </c>
      <c r="C53" s="55">
        <v>6306.8</v>
      </c>
      <c r="D53" s="4">
        <v>0</v>
      </c>
      <c r="E53" s="91">
        <v>69.8</v>
      </c>
      <c r="F53" s="80">
        <v>399.2</v>
      </c>
      <c r="G53" s="92">
        <v>0</v>
      </c>
      <c r="H53" s="91">
        <v>4.1</v>
      </c>
      <c r="I53" s="81">
        <v>28.8</v>
      </c>
      <c r="J53" s="96">
        <v>0</v>
      </c>
      <c r="K53" s="56">
        <v>2398</v>
      </c>
      <c r="L53" s="57">
        <v>6706</v>
      </c>
      <c r="M53" s="4">
        <v>0</v>
      </c>
      <c r="N53" s="58">
        <f t="shared" si="8"/>
        <v>0</v>
      </c>
      <c r="O53" s="118">
        <f t="shared" si="4"/>
        <v>190.6271</v>
      </c>
      <c r="P53" s="45">
        <f t="shared" si="5"/>
        <v>286.7256</v>
      </c>
      <c r="Q53" s="61">
        <f t="shared" si="6"/>
        <v>0</v>
      </c>
      <c r="R53" s="58">
        <f t="shared" si="7"/>
        <v>0</v>
      </c>
      <c r="S53" s="45"/>
      <c r="T53" s="45"/>
      <c r="W53" s="61"/>
      <c r="X53" s="61"/>
      <c r="Y53" s="61"/>
    </row>
    <row r="54" spans="1:25" ht="12.75">
      <c r="A54" s="27" t="s">
        <v>23</v>
      </c>
      <c r="B54" s="55">
        <v>2180.4</v>
      </c>
      <c r="C54" s="55">
        <v>6015.5</v>
      </c>
      <c r="D54" s="4">
        <v>0</v>
      </c>
      <c r="E54" s="91">
        <v>69.8</v>
      </c>
      <c r="F54" s="80">
        <v>367.2</v>
      </c>
      <c r="G54" s="92">
        <v>0</v>
      </c>
      <c r="H54" s="91">
        <v>3.8</v>
      </c>
      <c r="I54" s="81">
        <v>28.8</v>
      </c>
      <c r="J54" s="96">
        <v>0</v>
      </c>
      <c r="K54" s="56">
        <v>2250.2</v>
      </c>
      <c r="L54" s="57">
        <v>6382.7</v>
      </c>
      <c r="M54" s="4">
        <v>0</v>
      </c>
      <c r="N54" s="58">
        <f t="shared" si="8"/>
        <v>0</v>
      </c>
      <c r="O54" s="118">
        <f t="shared" si="4"/>
        <v>130.5121</v>
      </c>
      <c r="P54" s="45">
        <f t="shared" si="5"/>
        <v>214.35690000000002</v>
      </c>
      <c r="Q54" s="61">
        <f t="shared" si="6"/>
        <v>0</v>
      </c>
      <c r="R54" s="58">
        <f t="shared" si="7"/>
        <v>0</v>
      </c>
      <c r="S54" s="45"/>
      <c r="T54" s="45"/>
      <c r="W54" s="61"/>
      <c r="X54" s="61"/>
      <c r="Y54" s="61"/>
    </row>
    <row r="55" spans="1:25" ht="13.5" thickBot="1">
      <c r="A55" s="27" t="s">
        <v>24</v>
      </c>
      <c r="B55" s="55">
        <v>2081.6</v>
      </c>
      <c r="C55" s="55">
        <v>4232.7</v>
      </c>
      <c r="D55" s="4">
        <v>0</v>
      </c>
      <c r="E55" s="91">
        <v>21.8</v>
      </c>
      <c r="F55" s="80">
        <v>304.8</v>
      </c>
      <c r="G55" s="92">
        <v>0</v>
      </c>
      <c r="H55" s="91">
        <v>15.3</v>
      </c>
      <c r="I55" s="81">
        <v>21.1</v>
      </c>
      <c r="J55" s="96">
        <v>0</v>
      </c>
      <c r="K55" s="56">
        <v>2103.4</v>
      </c>
      <c r="L55" s="57">
        <v>4537.5</v>
      </c>
      <c r="M55" s="4">
        <v>0</v>
      </c>
      <c r="N55" s="58">
        <f t="shared" si="8"/>
        <v>0</v>
      </c>
      <c r="O55" s="118">
        <f t="shared" si="4"/>
        <v>74.75379999999998</v>
      </c>
      <c r="P55" s="45">
        <f t="shared" si="5"/>
        <v>125.93</v>
      </c>
      <c r="Q55" s="61">
        <f t="shared" si="6"/>
        <v>0</v>
      </c>
      <c r="R55" s="58">
        <f t="shared" si="7"/>
        <v>0</v>
      </c>
      <c r="S55" s="45"/>
      <c r="T55" s="45"/>
      <c r="W55" s="61"/>
      <c r="X55" s="61"/>
      <c r="Y55" s="61"/>
    </row>
    <row r="56" spans="1:25" ht="12.75">
      <c r="A56" s="119"/>
      <c r="B56" s="119"/>
      <c r="C56" s="120"/>
      <c r="D56" s="121"/>
      <c r="E56" s="121"/>
      <c r="F56" s="122"/>
      <c r="G56" s="123"/>
      <c r="H56" s="123"/>
      <c r="I56" s="123"/>
      <c r="J56" s="123"/>
      <c r="K56" s="123"/>
      <c r="L56" s="122"/>
      <c r="M56" s="123"/>
      <c r="N56" s="124"/>
      <c r="O56" s="99"/>
      <c r="P56" s="99"/>
      <c r="Q56" s="99"/>
      <c r="R56" s="99"/>
      <c r="S56" s="8"/>
      <c r="T56" s="8"/>
      <c r="U56" s="8"/>
      <c r="V56" s="8"/>
      <c r="W56" s="8"/>
      <c r="X56" s="8"/>
      <c r="Y56" s="8"/>
    </row>
    <row r="57" spans="6:14" ht="12.75">
      <c r="F57" s="40"/>
      <c r="G57" s="41"/>
      <c r="H57" s="41"/>
      <c r="I57" s="41"/>
      <c r="J57" s="41"/>
      <c r="K57" s="41"/>
      <c r="L57" s="40"/>
      <c r="M57" s="41"/>
      <c r="N57" s="42"/>
    </row>
    <row r="58" spans="1:14" ht="12">
      <c r="A58" s="15"/>
      <c r="B58" s="15"/>
      <c r="C58" s="10"/>
      <c r="D58" s="9"/>
      <c r="E58" s="9"/>
      <c r="F58" s="44"/>
      <c r="G58" s="46"/>
      <c r="H58" s="46"/>
      <c r="I58" s="46"/>
      <c r="J58" s="46"/>
      <c r="K58" s="46"/>
      <c r="L58" s="46"/>
      <c r="M58" s="43"/>
      <c r="N58" s="43"/>
    </row>
    <row r="59" spans="1:14" ht="12">
      <c r="A59" s="15"/>
      <c r="B59" s="15"/>
      <c r="C59" s="10"/>
      <c r="D59" s="9"/>
      <c r="E59" s="9"/>
      <c r="F59" s="44"/>
      <c r="G59" s="46"/>
      <c r="H59" s="46"/>
      <c r="I59" s="46"/>
      <c r="J59" s="46"/>
      <c r="K59" s="46"/>
      <c r="L59" s="46"/>
      <c r="M59" s="43"/>
      <c r="N59" s="43"/>
    </row>
    <row r="60" spans="1:14" ht="12">
      <c r="A60" s="15"/>
      <c r="B60" s="15"/>
      <c r="C60" s="10"/>
      <c r="D60" s="10"/>
      <c r="E60" s="10"/>
      <c r="F60" s="44"/>
      <c r="G60" s="46"/>
      <c r="H60" s="46"/>
      <c r="I60" s="46"/>
      <c r="J60" s="46"/>
      <c r="K60" s="46"/>
      <c r="L60" s="46"/>
      <c r="M60" s="43"/>
      <c r="N60" s="43"/>
    </row>
    <row r="61" spans="1:14" ht="12">
      <c r="A61" s="15"/>
      <c r="B61" s="15"/>
      <c r="C61" s="10"/>
      <c r="D61" s="10"/>
      <c r="E61" s="10"/>
      <c r="F61" s="44"/>
      <c r="G61" s="8"/>
      <c r="H61" s="8"/>
      <c r="I61" s="8"/>
      <c r="J61" s="8"/>
      <c r="K61" s="8"/>
      <c r="L61" s="8"/>
      <c r="M61" s="43"/>
      <c r="N61" s="43"/>
    </row>
    <row r="62" spans="1:14" ht="12">
      <c r="A62" s="47"/>
      <c r="B62" s="47"/>
      <c r="C62" s="48"/>
      <c r="D62" s="48"/>
      <c r="E62" s="48"/>
      <c r="F62" s="44"/>
      <c r="G62" s="8"/>
      <c r="H62" s="8"/>
      <c r="I62" s="8"/>
      <c r="J62" s="8"/>
      <c r="K62" s="8"/>
      <c r="L62" s="8"/>
      <c r="M62"/>
      <c r="N62"/>
    </row>
    <row r="63" spans="1:14" ht="12">
      <c r="A63" s="47"/>
      <c r="B63" s="47"/>
      <c r="C63" s="49"/>
      <c r="D63" s="50"/>
      <c r="E63" s="50"/>
      <c r="F63" s="8"/>
      <c r="G63" s="8"/>
      <c r="H63" s="8"/>
      <c r="I63" s="8"/>
      <c r="J63" s="8"/>
      <c r="K63" s="8"/>
      <c r="L63" s="8"/>
      <c r="M63"/>
      <c r="N63"/>
    </row>
    <row r="64" spans="13:14" ht="12.75">
      <c r="M64"/>
      <c r="N64"/>
    </row>
    <row r="65" spans="2:14" ht="12">
      <c r="B65" s="16"/>
      <c r="C65" s="9"/>
      <c r="D65" s="5"/>
      <c r="E65" s="5"/>
      <c r="F65"/>
      <c r="G65"/>
      <c r="H65"/>
      <c r="I65"/>
      <c r="J65"/>
      <c r="K65"/>
      <c r="L65"/>
      <c r="M65"/>
      <c r="N65"/>
    </row>
    <row r="66" spans="6:14" ht="12.75">
      <c r="F66"/>
      <c r="G66"/>
      <c r="H66"/>
      <c r="I66"/>
      <c r="J66"/>
      <c r="K66"/>
      <c r="L66"/>
      <c r="M66"/>
      <c r="N66"/>
    </row>
    <row r="67" spans="6:14" ht="12.75">
      <c r="F67" s="51"/>
      <c r="G67" s="51"/>
      <c r="H67" s="51"/>
      <c r="I67" s="51"/>
      <c r="J67" s="51"/>
      <c r="K67" s="51"/>
      <c r="L67" s="51"/>
      <c r="M67" s="51"/>
      <c r="N67" s="51"/>
    </row>
    <row r="68" spans="6:14" ht="12.75">
      <c r="F68" s="51"/>
      <c r="G68" s="51"/>
      <c r="H68" s="51"/>
      <c r="I68" s="51"/>
      <c r="J68" s="51"/>
      <c r="K68" s="51"/>
      <c r="L68" s="51"/>
      <c r="M68" s="51"/>
      <c r="N68" s="51"/>
    </row>
    <row r="69" spans="6:14" ht="12.75">
      <c r="F69" s="51"/>
      <c r="G69" s="51"/>
      <c r="H69" s="51"/>
      <c r="I69" s="51"/>
      <c r="J69" s="51"/>
      <c r="K69" s="51"/>
      <c r="L69" s="51"/>
      <c r="M69" s="51"/>
      <c r="N69" s="51"/>
    </row>
    <row r="70" spans="1:14" ht="1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1" spans="1:14" ht="1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2" spans="1:14" ht="1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</row>
    <row r="73" spans="1:14" ht="1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</row>
    <row r="74" spans="3:14" ht="12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1:14" ht="1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8" spans="1:14" ht="23.25">
      <c r="A78" s="52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80" spans="21:25" ht="12.75">
      <c r="U80" s="156">
        <f ca="1">NOW()</f>
        <v>40977.47338483796</v>
      </c>
      <c r="V80" s="156"/>
      <c r="W80" s="62"/>
      <c r="X80" s="62"/>
      <c r="Y80" s="62"/>
    </row>
  </sheetData>
  <mergeCells count="20">
    <mergeCell ref="A1:R1"/>
    <mergeCell ref="A3:R3"/>
    <mergeCell ref="H42:J42"/>
    <mergeCell ref="H24:J24"/>
    <mergeCell ref="A40:N40"/>
    <mergeCell ref="C41:N41"/>
    <mergeCell ref="E24:G24"/>
    <mergeCell ref="K24:N24"/>
    <mergeCell ref="E42:G42"/>
    <mergeCell ref="A5:N5"/>
    <mergeCell ref="E7:G7"/>
    <mergeCell ref="H7:J7"/>
    <mergeCell ref="K7:N7"/>
    <mergeCell ref="AC9:AD9"/>
    <mergeCell ref="AA9:AB9"/>
    <mergeCell ref="U80:V80"/>
    <mergeCell ref="A22:N22"/>
    <mergeCell ref="C23:N23"/>
    <mergeCell ref="K42:N42"/>
    <mergeCell ref="O42:R42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 
Unité de Structuration de données</oddFooter>
  </headerFooter>
  <ignoredErrors>
    <ignoredError sqref="O43:R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2012-02-21T12:48:41Z</cp:lastPrinted>
  <dcterms:created xsi:type="dcterms:W3CDTF">1999-11-02T14:10:25Z</dcterms:created>
  <dcterms:modified xsi:type="dcterms:W3CDTF">2012-03-09T10:22:19Z</dcterms:modified>
  <cp:category/>
  <cp:version/>
  <cp:contentType/>
  <cp:contentStatus/>
</cp:coreProperties>
</file>