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7230" activeTab="0"/>
  </bookViews>
  <sheets>
    <sheet name="colza" sheetId="1" r:id="rId1"/>
    <sheet name="tour" sheetId="2" r:id="rId2"/>
    <sheet name="soja" sheetId="3" r:id="rId3"/>
    <sheet name="lin" sheetId="4" r:id="rId4"/>
    <sheet name="pois" sheetId="5" r:id="rId5"/>
    <sheet name="feve" sheetId="6" r:id="rId6"/>
    <sheet name="lupin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'colza'!$A$1:$P$77</definedName>
    <definedName name="_xlnm.Print_Area" localSheetId="5">'feve'!$A$1:$P$76</definedName>
    <definedName name="_xlnm.Print_Area" localSheetId="3">'lin'!$A$1:$P$79</definedName>
    <definedName name="_xlnm.Print_Area" localSheetId="6">'lupin'!$A$1:$P$77</definedName>
    <definedName name="_xlnm.Print_Area" localSheetId="4">'pois'!$A$1:$P$74</definedName>
    <definedName name="_xlnm.Print_Area" localSheetId="2">'soja'!$A$1:$P$74</definedName>
    <definedName name="_xlnm.Print_Area" localSheetId="1">'tour'!$A$1:$P$76</definedName>
  </definedNames>
  <calcPr fullCalcOnLoad="1"/>
</workbook>
</file>

<file path=xl/sharedStrings.xml><?xml version="1.0" encoding="utf-8"?>
<sst xmlns="http://schemas.openxmlformats.org/spreadsheetml/2006/main" count="521" uniqueCount="101">
  <si>
    <t>colza</t>
  </si>
  <si>
    <t>Régions</t>
  </si>
  <si>
    <t>Ile-de-France</t>
  </si>
  <si>
    <t>Picardie</t>
  </si>
  <si>
    <t>Centre</t>
  </si>
  <si>
    <t>Bourgogne</t>
  </si>
  <si>
    <t>Lorraine</t>
  </si>
  <si>
    <t>Alsace</t>
  </si>
  <si>
    <t>Bretagne</t>
  </si>
  <si>
    <t>Aquitaine</t>
  </si>
  <si>
    <t>Rhône- Alpes</t>
  </si>
  <si>
    <t>Auvergne</t>
  </si>
  <si>
    <t>PACA</t>
  </si>
  <si>
    <t>total FRANCE</t>
  </si>
  <si>
    <t>stocks</t>
  </si>
  <si>
    <t>oct</t>
  </si>
  <si>
    <t>nov</t>
  </si>
  <si>
    <t>déc</t>
  </si>
  <si>
    <t>jan</t>
  </si>
  <si>
    <t>fév</t>
  </si>
  <si>
    <t>mar</t>
  </si>
  <si>
    <t>mai</t>
  </si>
  <si>
    <t>avril</t>
  </si>
  <si>
    <t>juin</t>
  </si>
  <si>
    <t>Champagne-Ardenne</t>
  </si>
  <si>
    <t>Limousin</t>
  </si>
  <si>
    <t>juil</t>
  </si>
  <si>
    <t>août</t>
  </si>
  <si>
    <t>sept</t>
  </si>
  <si>
    <t>06</t>
  </si>
  <si>
    <t xml:space="preserve">    unité : 1000 tonnes</t>
  </si>
  <si>
    <t>autres (*)</t>
  </si>
  <si>
    <t>(*) départements non précisés</t>
  </si>
  <si>
    <t>Haute-Normandie</t>
  </si>
  <si>
    <t>Basse-Normandie</t>
  </si>
  <si>
    <t>Nord-Pas-de-Calais</t>
  </si>
  <si>
    <t>Franche-Comté</t>
  </si>
  <si>
    <t>Pays de la Loire</t>
  </si>
  <si>
    <t>Poitou-Charentes</t>
  </si>
  <si>
    <t>Midi-Pyrénées</t>
  </si>
  <si>
    <t>Languedoc-Roussillon</t>
  </si>
  <si>
    <t>Colza</t>
  </si>
  <si>
    <t>Evolution régionale des entrées et des stocks de collecte</t>
  </si>
  <si>
    <t>cumul(1) = collecte + semences</t>
  </si>
  <si>
    <t>unité : tonne</t>
  </si>
  <si>
    <t>07</t>
  </si>
  <si>
    <t>jul</t>
  </si>
  <si>
    <t>sep</t>
  </si>
  <si>
    <t>avr</t>
  </si>
  <si>
    <t>jun</t>
  </si>
  <si>
    <t>Tournesol</t>
  </si>
  <si>
    <t>aoû</t>
  </si>
  <si>
    <t>Soja</t>
  </si>
  <si>
    <t>Haute Normandie</t>
  </si>
  <si>
    <t>Basse Normandie</t>
  </si>
  <si>
    <t>Nord Pas de Calais</t>
  </si>
  <si>
    <t>Franche Comté</t>
  </si>
  <si>
    <t>Pays de Loire</t>
  </si>
  <si>
    <t>Poitou Charentes</t>
  </si>
  <si>
    <t>Midi Pyrénées</t>
  </si>
  <si>
    <t>Languedoc Roussillon</t>
  </si>
  <si>
    <t>Pois</t>
  </si>
  <si>
    <t>autres(*)</t>
  </si>
  <si>
    <t>pois</t>
  </si>
  <si>
    <t>unité : tonnes</t>
  </si>
  <si>
    <t>cumul (1) = stocks + stocks semence</t>
  </si>
  <si>
    <t>Lupin</t>
  </si>
  <si>
    <t>lupin</t>
  </si>
  <si>
    <t>Féverole</t>
  </si>
  <si>
    <t>fev</t>
  </si>
  <si>
    <t>Lin oléagineux</t>
  </si>
  <si>
    <t xml:space="preserve">    unité : tonnes</t>
  </si>
  <si>
    <t>% 09/10</t>
  </si>
  <si>
    <t>entrées     juil 10</t>
  </si>
  <si>
    <t>entrées     août 10</t>
  </si>
  <si>
    <t>entrées     sep 10</t>
  </si>
  <si>
    <t>entrées     oct 10</t>
  </si>
  <si>
    <t>entrées     nov 10</t>
  </si>
  <si>
    <t>entrées     déc 10</t>
  </si>
  <si>
    <t>entrées     janv 11</t>
  </si>
  <si>
    <t>entrées     fév 11</t>
  </si>
  <si>
    <t>entrées     mars 11</t>
  </si>
  <si>
    <t>entrées     avril 11</t>
  </si>
  <si>
    <t>entrées     mai 11</t>
  </si>
  <si>
    <t>entrées     juin 11</t>
  </si>
  <si>
    <t>10</t>
  </si>
  <si>
    <t>stocks récolte 10</t>
  </si>
  <si>
    <t xml:space="preserve"> </t>
  </si>
  <si>
    <t>% 10/11</t>
  </si>
  <si>
    <t>stocks récolte 11</t>
  </si>
  <si>
    <t>cumul semence au 31.08.11</t>
  </si>
  <si>
    <t>cumul (1) au 31.08.11</t>
  </si>
  <si>
    <t>janv</t>
  </si>
  <si>
    <t>févr</t>
  </si>
  <si>
    <t>mars</t>
  </si>
  <si>
    <t>cumul semence au 31.03.12</t>
  </si>
  <si>
    <t>cumul (1) au 31.03.12</t>
  </si>
  <si>
    <t>11</t>
  </si>
  <si>
    <t>12</t>
  </si>
  <si>
    <t>situation provisoire au 31 mars   récolte 2009 à 2011</t>
  </si>
  <si>
    <t>lin08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</si>
</sst>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0.0%"/>
    <numFmt numFmtId="176" formatCode="0.000"/>
    <numFmt numFmtId="177" formatCode="0.0000"/>
    <numFmt numFmtId="178" formatCode="0.0"/>
    <numFmt numFmtId="179" formatCode="mmm\-yyyy"/>
  </numFmts>
  <fonts count="106">
    <font>
      <sz val="10"/>
      <name val="Arial"/>
      <family val="0"/>
    </font>
    <font>
      <sz val="14"/>
      <color indexed="20"/>
      <name val="Arial Black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20"/>
      <color indexed="20"/>
      <name val="Arial Black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17"/>
      <name val="Arial Black"/>
      <family val="2"/>
    </font>
    <font>
      <b/>
      <sz val="12"/>
      <color indexed="8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6"/>
      <color indexed="20"/>
      <name val="Arial"/>
      <family val="2"/>
    </font>
    <font>
      <sz val="13"/>
      <color indexed="46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9"/>
      <name val="Arial"/>
      <family val="0"/>
    </font>
    <font>
      <i/>
      <sz val="10"/>
      <name val="Arial"/>
      <family val="0"/>
    </font>
    <font>
      <sz val="12"/>
      <name val="Arial"/>
      <family val="2"/>
    </font>
    <font>
      <sz val="20"/>
      <color indexed="8"/>
      <name val="Arial"/>
      <family val="2"/>
    </font>
    <font>
      <sz val="8"/>
      <color indexed="10"/>
      <name val="Arial"/>
      <family val="2"/>
    </font>
    <font>
      <b/>
      <sz val="9"/>
      <color indexed="20"/>
      <name val="Arial"/>
      <family val="2"/>
    </font>
    <font>
      <sz val="16"/>
      <color indexed="17"/>
      <name val="Arial Black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4"/>
      <color indexed="2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sz val="11"/>
      <color indexed="10"/>
      <name val="Arial"/>
      <family val="2"/>
    </font>
    <font>
      <sz val="9"/>
      <color indexed="9"/>
      <name val="Arial"/>
      <family val="2"/>
    </font>
    <font>
      <b/>
      <i/>
      <sz val="16"/>
      <color indexed="50"/>
      <name val="Times New Roman"/>
      <family val="1"/>
    </font>
    <font>
      <sz val="17"/>
      <name val="Arial"/>
      <family val="2"/>
    </font>
    <font>
      <b/>
      <i/>
      <sz val="16"/>
      <name val="Times New Roman"/>
      <family val="1"/>
    </font>
    <font>
      <sz val="20"/>
      <color indexed="20"/>
      <name val="Arial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i/>
      <sz val="18"/>
      <color indexed="20"/>
      <name val="Times New Roman"/>
      <family val="1"/>
    </font>
    <font>
      <b/>
      <i/>
      <sz val="28"/>
      <color indexed="20"/>
      <name val="Times New Roman"/>
      <family val="1"/>
    </font>
    <font>
      <b/>
      <sz val="18"/>
      <name val="Arial"/>
      <family val="2"/>
    </font>
    <font>
      <sz val="12"/>
      <color indexed="8"/>
      <name val="Arial"/>
      <family val="2"/>
    </font>
    <font>
      <sz val="17"/>
      <color indexed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sz val="10.25"/>
      <name val="Arial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8.5"/>
      <name val="Arial"/>
      <family val="0"/>
    </font>
    <font>
      <b/>
      <sz val="11"/>
      <color indexed="20"/>
      <name val="Arial"/>
      <family val="2"/>
    </font>
    <font>
      <sz val="12"/>
      <color indexed="20"/>
      <name val="Arial"/>
      <family val="2"/>
    </font>
    <font>
      <sz val="17"/>
      <color indexed="20"/>
      <name val="Arial"/>
      <family val="2"/>
    </font>
    <font>
      <b/>
      <sz val="20"/>
      <color indexed="47"/>
      <name val="Arial"/>
      <family val="2"/>
    </font>
    <font>
      <sz val="20"/>
      <color indexed="47"/>
      <name val="Arial Black"/>
      <family val="2"/>
    </font>
    <font>
      <b/>
      <sz val="8"/>
      <color indexed="47"/>
      <name val="Arial"/>
      <family val="2"/>
    </font>
    <font>
      <sz val="20"/>
      <color indexed="47"/>
      <name val="Arial"/>
      <family val="2"/>
    </font>
    <font>
      <sz val="18"/>
      <color indexed="8"/>
      <name val="Arial Black"/>
      <family val="2"/>
    </font>
    <font>
      <b/>
      <sz val="16"/>
      <color indexed="43"/>
      <name val="Arial"/>
      <family val="2"/>
    </font>
    <font>
      <b/>
      <sz val="9"/>
      <color indexed="43"/>
      <name val="Arial"/>
      <family val="2"/>
    </font>
    <font>
      <sz val="14"/>
      <color indexed="47"/>
      <name val="Arial Black"/>
      <family val="2"/>
    </font>
    <font>
      <b/>
      <sz val="12"/>
      <color indexed="47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 Narrow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18"/>
      <color indexed="9"/>
      <name val="Arial"/>
      <family val="2"/>
    </font>
    <font>
      <sz val="20"/>
      <color indexed="43"/>
      <name val="Arial Black"/>
      <family val="2"/>
    </font>
    <font>
      <b/>
      <i/>
      <sz val="28"/>
      <color indexed="43"/>
      <name val="Times New Roman"/>
      <family val="1"/>
    </font>
    <font>
      <b/>
      <sz val="8"/>
      <color indexed="43"/>
      <name val="Arial"/>
      <family val="2"/>
    </font>
    <font>
      <sz val="9"/>
      <color indexed="43"/>
      <name val="Arial"/>
      <family val="2"/>
    </font>
    <font>
      <b/>
      <i/>
      <sz val="28"/>
      <color indexed="9"/>
      <name val="Times New Roman"/>
      <family val="1"/>
    </font>
    <font>
      <sz val="18"/>
      <color indexed="9"/>
      <name val="Arial Black"/>
      <family val="2"/>
    </font>
    <font>
      <sz val="14"/>
      <color indexed="9"/>
      <name val="Arial"/>
      <family val="2"/>
    </font>
    <font>
      <sz val="20"/>
      <color indexed="9"/>
      <name val="Arial Black"/>
      <family val="2"/>
    </font>
    <font>
      <sz val="9"/>
      <color indexed="51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tted">
        <color indexed="43"/>
      </top>
      <bottom style="medium">
        <color indexed="43"/>
      </bottom>
    </border>
    <border>
      <left>
        <color indexed="63"/>
      </left>
      <right style="hair">
        <color indexed="43"/>
      </right>
      <top>
        <color indexed="63"/>
      </top>
      <bottom>
        <color indexed="63"/>
      </bottom>
    </border>
    <border>
      <left>
        <color indexed="63"/>
      </left>
      <right style="hair">
        <color indexed="43"/>
      </right>
      <top style="dotted">
        <color indexed="43"/>
      </top>
      <bottom style="medium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Continuous"/>
    </xf>
    <xf numFmtId="3" fontId="16" fillId="0" borderId="0" xfId="0" applyNumberFormat="1" applyFont="1" applyFill="1" applyBorder="1" applyAlignment="1">
      <alignment horizontal="centerContinuous"/>
    </xf>
    <xf numFmtId="3" fontId="17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7" fillId="0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 quotePrefix="1">
      <alignment horizontal="left"/>
    </xf>
    <xf numFmtId="3" fontId="13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 quotePrefix="1">
      <alignment horizontal="left"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 horizontal="center"/>
    </xf>
    <xf numFmtId="3" fontId="28" fillId="2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29" fillId="0" borderId="0" xfId="0" applyNumberFormat="1" applyFont="1" applyFill="1" applyAlignment="1" quotePrefix="1">
      <alignment horizontal="left"/>
    </xf>
    <xf numFmtId="49" fontId="26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3" fontId="11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3" fontId="25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centerContinuous"/>
    </xf>
    <xf numFmtId="3" fontId="21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 quotePrefix="1">
      <alignment horizontal="left"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34" fillId="2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center" vertical="center" wrapText="1"/>
    </xf>
    <xf numFmtId="9" fontId="27" fillId="0" borderId="0" xfId="0" applyNumberFormat="1" applyFont="1" applyFill="1" applyBorder="1" applyAlignment="1">
      <alignment/>
    </xf>
    <xf numFmtId="9" fontId="2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Continuous"/>
    </xf>
    <xf numFmtId="3" fontId="37" fillId="0" borderId="0" xfId="0" applyNumberFormat="1" applyFont="1" applyFill="1" applyBorder="1" applyAlignment="1">
      <alignment horizontal="centerContinuous"/>
    </xf>
    <xf numFmtId="3" fontId="38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Continuous"/>
    </xf>
    <xf numFmtId="3" fontId="40" fillId="0" borderId="0" xfId="0" applyNumberFormat="1" applyFont="1" applyFill="1" applyAlignment="1">
      <alignment/>
    </xf>
    <xf numFmtId="3" fontId="41" fillId="0" borderId="0" xfId="0" applyNumberFormat="1" applyFont="1" applyFill="1" applyBorder="1" applyAlignment="1">
      <alignment horizontal="centerContinuous"/>
    </xf>
    <xf numFmtId="3" fontId="42" fillId="0" borderId="0" xfId="0" applyNumberFormat="1" applyFont="1" applyFill="1" applyBorder="1" applyAlignment="1">
      <alignment horizontal="centerContinuous"/>
    </xf>
    <xf numFmtId="3" fontId="13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centerContinuous"/>
    </xf>
    <xf numFmtId="3" fontId="24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3" fontId="43" fillId="0" borderId="0" xfId="0" applyNumberFormat="1" applyFont="1" applyFill="1" applyAlignment="1" quotePrefix="1">
      <alignment horizontal="left"/>
    </xf>
    <xf numFmtId="3" fontId="25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 quotePrefix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/>
    </xf>
    <xf numFmtId="3" fontId="22" fillId="2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31" fillId="0" borderId="0" xfId="0" applyNumberFormat="1" applyFont="1" applyFill="1" applyAlignment="1">
      <alignment/>
    </xf>
    <xf numFmtId="3" fontId="45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3" fontId="28" fillId="0" borderId="0" xfId="0" applyNumberFormat="1" applyFont="1" applyFill="1" applyAlignment="1">
      <alignment horizontal="right"/>
    </xf>
    <xf numFmtId="0" fontId="0" fillId="0" borderId="0" xfId="0" applyAlignment="1">
      <alignment vertical="top"/>
    </xf>
    <xf numFmtId="0" fontId="46" fillId="0" borderId="0" xfId="0" applyFont="1" applyAlignment="1">
      <alignment vertical="top"/>
    </xf>
    <xf numFmtId="0" fontId="0" fillId="0" borderId="0" xfId="0" applyFill="1" applyBorder="1" applyAlignment="1">
      <alignment/>
    </xf>
    <xf numFmtId="3" fontId="28" fillId="2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3" fontId="48" fillId="0" borderId="0" xfId="0" applyNumberFormat="1" applyFont="1" applyFill="1" applyAlignment="1">
      <alignment/>
    </xf>
    <xf numFmtId="3" fontId="49" fillId="0" borderId="0" xfId="0" applyNumberFormat="1" applyFont="1" applyFill="1" applyBorder="1" applyAlignment="1">
      <alignment horizontal="centerContinuous"/>
    </xf>
    <xf numFmtId="3" fontId="24" fillId="2" borderId="0" xfId="0" applyNumberFormat="1" applyFont="1" applyFill="1" applyAlignment="1">
      <alignment/>
    </xf>
    <xf numFmtId="3" fontId="24" fillId="2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0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 quotePrefix="1">
      <alignment horizontal="left"/>
    </xf>
    <xf numFmtId="3" fontId="28" fillId="2" borderId="0" xfId="0" applyNumberFormat="1" applyFont="1" applyFill="1" applyAlignment="1">
      <alignment horizontal="right"/>
    </xf>
    <xf numFmtId="0" fontId="0" fillId="0" borderId="0" xfId="0" applyAlignment="1">
      <alignment vertical="justify"/>
    </xf>
    <xf numFmtId="3" fontId="47" fillId="0" borderId="0" xfId="0" applyNumberFormat="1" applyFont="1" applyFill="1" applyAlignment="1">
      <alignment/>
    </xf>
    <xf numFmtId="0" fontId="0" fillId="0" borderId="0" xfId="0" applyAlignment="1">
      <alignment horizontal="left" vertical="justify"/>
    </xf>
    <xf numFmtId="0" fontId="6" fillId="0" borderId="0" xfId="0" applyFont="1" applyAlignment="1">
      <alignment horizontal="left" vertical="justify"/>
    </xf>
    <xf numFmtId="2" fontId="28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2" fontId="38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/>
    </xf>
    <xf numFmtId="3" fontId="27" fillId="2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2" fontId="28" fillId="2" borderId="0" xfId="0" applyNumberFormat="1" applyFont="1" applyFill="1" applyAlignment="1">
      <alignment/>
    </xf>
    <xf numFmtId="3" fontId="28" fillId="2" borderId="0" xfId="0" applyNumberFormat="1" applyFont="1" applyFill="1" applyBorder="1" applyAlignment="1">
      <alignment/>
    </xf>
    <xf numFmtId="3" fontId="5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left"/>
    </xf>
    <xf numFmtId="3" fontId="28" fillId="0" borderId="0" xfId="0" applyNumberFormat="1" applyFont="1" applyFill="1" applyAlignment="1">
      <alignment horizontal="left"/>
    </xf>
    <xf numFmtId="2" fontId="28" fillId="0" borderId="0" xfId="0" applyNumberFormat="1" applyFont="1" applyFill="1" applyAlignment="1">
      <alignment horizontal="left"/>
    </xf>
    <xf numFmtId="3" fontId="28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9" fontId="11" fillId="0" borderId="0" xfId="0" applyNumberFormat="1" applyFont="1" applyFill="1" applyAlignment="1">
      <alignment/>
    </xf>
    <xf numFmtId="9" fontId="28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26" fillId="0" borderId="0" xfId="0" applyNumberFormat="1" applyFont="1" applyFill="1" applyAlignment="1">
      <alignment/>
    </xf>
    <xf numFmtId="9" fontId="2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3" fontId="19" fillId="0" borderId="0" xfId="0" applyNumberFormat="1" applyFont="1" applyFill="1" applyBorder="1" applyAlignment="1" quotePrefix="1">
      <alignment horizontal="center" vertical="center" wrapText="1"/>
    </xf>
    <xf numFmtId="3" fontId="39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 vertical="justify"/>
    </xf>
    <xf numFmtId="3" fontId="18" fillId="0" borderId="0" xfId="0" applyNumberFormat="1" applyFont="1" applyFill="1" applyAlignment="1">
      <alignment/>
    </xf>
    <xf numFmtId="3" fontId="5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justify"/>
    </xf>
    <xf numFmtId="3" fontId="47" fillId="0" borderId="0" xfId="0" applyNumberFormat="1" applyFont="1" applyFill="1" applyAlignment="1">
      <alignment horizontal="center"/>
    </xf>
    <xf numFmtId="3" fontId="46" fillId="0" borderId="0" xfId="0" applyNumberFormat="1" applyFont="1" applyAlignment="1">
      <alignment vertical="top"/>
    </xf>
    <xf numFmtId="3" fontId="0" fillId="0" borderId="0" xfId="0" applyNumberFormat="1" applyAlignment="1">
      <alignment vertical="center"/>
    </xf>
    <xf numFmtId="3" fontId="55" fillId="0" borderId="0" xfId="0" applyNumberFormat="1" applyFont="1" applyFill="1" applyAlignment="1">
      <alignment vertical="top"/>
    </xf>
    <xf numFmtId="3" fontId="0" fillId="0" borderId="0" xfId="0" applyNumberFormat="1" applyAlignment="1">
      <alignment vertical="top"/>
    </xf>
    <xf numFmtId="3" fontId="27" fillId="0" borderId="0" xfId="0" applyNumberFormat="1" applyFont="1" applyFill="1" applyAlignment="1">
      <alignment/>
    </xf>
    <xf numFmtId="3" fontId="3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49" fontId="47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6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3" fontId="63" fillId="0" borderId="0" xfId="0" applyNumberFormat="1" applyFont="1" applyFill="1" applyBorder="1" applyAlignment="1" quotePrefix="1">
      <alignment horizontal="center" vertical="center" wrapText="1"/>
    </xf>
    <xf numFmtId="3" fontId="63" fillId="0" borderId="0" xfId="0" applyNumberFormat="1" applyFont="1" applyFill="1" applyAlignment="1">
      <alignment/>
    </xf>
    <xf numFmtId="3" fontId="63" fillId="0" borderId="0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Border="1" applyAlignment="1">
      <alignment/>
    </xf>
    <xf numFmtId="3" fontId="64" fillId="0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3" fontId="28" fillId="0" borderId="0" xfId="0" applyNumberFormat="1" applyFont="1" applyFill="1" applyAlignment="1">
      <alignment/>
    </xf>
    <xf numFmtId="2" fontId="27" fillId="0" borderId="0" xfId="0" applyNumberFormat="1" applyFont="1" applyFill="1" applyBorder="1" applyAlignment="1" quotePrefix="1">
      <alignment horizontal="center" vertical="center" wrapText="1"/>
    </xf>
    <xf numFmtId="3" fontId="27" fillId="0" borderId="0" xfId="0" applyNumberFormat="1" applyFont="1" applyFill="1" applyBorder="1" applyAlignment="1" quotePrefix="1">
      <alignment horizontal="center" vertical="center" wrapText="1"/>
    </xf>
    <xf numFmtId="2" fontId="28" fillId="0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11" fillId="0" borderId="0" xfId="0" applyNumberFormat="1" applyFont="1" applyFill="1" applyAlignment="1">
      <alignment horizontal="centerContinuous" vertical="center"/>
    </xf>
    <xf numFmtId="3" fontId="65" fillId="0" borderId="0" xfId="0" applyNumberFormat="1" applyFont="1" applyFill="1" applyAlignment="1" quotePrefix="1">
      <alignment horizontal="left"/>
    </xf>
    <xf numFmtId="0" fontId="28" fillId="0" borderId="0" xfId="0" applyFont="1" applyAlignment="1">
      <alignment vertical="top"/>
    </xf>
    <xf numFmtId="3" fontId="2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28" fillId="0" borderId="0" xfId="0" applyFont="1" applyAlignment="1">
      <alignment horizontal="left" vertical="justify"/>
    </xf>
    <xf numFmtId="0" fontId="33" fillId="0" borderId="0" xfId="0" applyFont="1" applyAlignment="1">
      <alignment horizontal="left" vertical="justify"/>
    </xf>
    <xf numFmtId="3" fontId="57" fillId="0" borderId="0" xfId="0" applyNumberFormat="1" applyFont="1" applyAlignment="1">
      <alignment vertical="top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top"/>
    </xf>
    <xf numFmtId="0" fontId="28" fillId="0" borderId="0" xfId="0" applyFont="1" applyAlignment="1">
      <alignment/>
    </xf>
    <xf numFmtId="3" fontId="41" fillId="0" borderId="0" xfId="0" applyNumberFormat="1" applyFont="1" applyAlignment="1">
      <alignment/>
    </xf>
    <xf numFmtId="3" fontId="62" fillId="0" borderId="0" xfId="0" applyNumberFormat="1" applyFont="1" applyFill="1" applyBorder="1" applyAlignment="1">
      <alignment/>
    </xf>
    <xf numFmtId="3" fontId="41" fillId="0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64" fillId="0" borderId="0" xfId="0" applyNumberFormat="1" applyFont="1" applyAlignment="1">
      <alignment horizontal="right"/>
    </xf>
    <xf numFmtId="3" fontId="62" fillId="0" borderId="0" xfId="0" applyNumberFormat="1" applyFont="1" applyFill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 quotePrefix="1">
      <alignment horizontal="center"/>
    </xf>
    <xf numFmtId="49" fontId="27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 quotePrefix="1">
      <alignment/>
    </xf>
    <xf numFmtId="3" fontId="69" fillId="0" borderId="0" xfId="0" applyNumberFormat="1" applyFont="1" applyFill="1" applyAlignment="1" quotePrefix="1">
      <alignment horizontal="left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center" vertical="center"/>
    </xf>
    <xf numFmtId="0" fontId="70" fillId="0" borderId="0" xfId="0" applyFont="1" applyBorder="1" applyAlignment="1">
      <alignment/>
    </xf>
    <xf numFmtId="0" fontId="17" fillId="0" borderId="0" xfId="0" applyFont="1" applyAlignment="1">
      <alignment vertical="top"/>
    </xf>
    <xf numFmtId="3" fontId="1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 horizontal="centerContinuous"/>
    </xf>
    <xf numFmtId="0" fontId="48" fillId="0" borderId="0" xfId="0" applyFont="1" applyAlignment="1">
      <alignment horizontal="left" vertical="justify"/>
    </xf>
    <xf numFmtId="0" fontId="17" fillId="0" borderId="0" xfId="0" applyFont="1" applyAlignment="1">
      <alignment horizontal="left" vertical="justify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71" fillId="0" borderId="0" xfId="0" applyNumberFormat="1" applyFont="1" applyAlignment="1">
      <alignment vertical="top"/>
    </xf>
    <xf numFmtId="3" fontId="17" fillId="0" borderId="0" xfId="0" applyNumberFormat="1" applyFont="1" applyAlignment="1">
      <alignment vertical="center"/>
    </xf>
    <xf numFmtId="3" fontId="70" fillId="0" borderId="0" xfId="0" applyNumberFormat="1" applyFont="1" applyFill="1" applyAlignment="1">
      <alignment horizontal="left" vertical="center"/>
    </xf>
    <xf numFmtId="0" fontId="71" fillId="0" borderId="0" xfId="0" applyFont="1" applyBorder="1" applyAlignment="1">
      <alignment vertical="top"/>
    </xf>
    <xf numFmtId="3" fontId="17" fillId="0" borderId="0" xfId="0" applyNumberFormat="1" applyFont="1" applyAlignment="1">
      <alignment vertical="top"/>
    </xf>
    <xf numFmtId="3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179" fontId="66" fillId="0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Continuous"/>
    </xf>
    <xf numFmtId="3" fontId="72" fillId="0" borderId="0" xfId="0" applyNumberFormat="1" applyFont="1" applyFill="1" applyBorder="1" applyAlignment="1">
      <alignment horizontal="centerContinuous"/>
    </xf>
    <xf numFmtId="3" fontId="74" fillId="0" borderId="0" xfId="0" applyNumberFormat="1" applyFont="1" applyFill="1" applyBorder="1" applyAlignment="1">
      <alignment horizontal="centerContinuous"/>
    </xf>
    <xf numFmtId="3" fontId="72" fillId="0" borderId="0" xfId="0" applyNumberFormat="1" applyFont="1" applyFill="1" applyBorder="1" applyAlignment="1">
      <alignment horizontal="centerContinuous" vertical="center"/>
    </xf>
    <xf numFmtId="3" fontId="75" fillId="0" borderId="0" xfId="0" applyNumberFormat="1" applyFont="1" applyFill="1" applyAlignment="1">
      <alignment/>
    </xf>
    <xf numFmtId="3" fontId="76" fillId="0" borderId="0" xfId="0" applyNumberFormat="1" applyFont="1" applyFill="1" applyBorder="1" applyAlignment="1">
      <alignment horizontal="centerContinuous"/>
    </xf>
    <xf numFmtId="3" fontId="78" fillId="0" borderId="0" xfId="0" applyNumberFormat="1" applyFont="1" applyFill="1" applyBorder="1" applyAlignment="1">
      <alignment/>
    </xf>
    <xf numFmtId="0" fontId="80" fillId="0" borderId="0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64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3" fontId="82" fillId="3" borderId="0" xfId="0" applyNumberFormat="1" applyFont="1" applyFill="1" applyBorder="1" applyAlignment="1">
      <alignment horizontal="centerContinuous" vertical="center" wrapText="1"/>
    </xf>
    <xf numFmtId="3" fontId="83" fillId="3" borderId="0" xfId="0" applyNumberFormat="1" applyFont="1" applyFill="1" applyBorder="1" applyAlignment="1">
      <alignment horizontal="center" vertical="center" wrapText="1"/>
    </xf>
    <xf numFmtId="3" fontId="82" fillId="3" borderId="0" xfId="0" applyNumberFormat="1" applyFont="1" applyFill="1" applyBorder="1" applyAlignment="1">
      <alignment horizontal="center" vertical="center" wrapText="1"/>
    </xf>
    <xf numFmtId="49" fontId="82" fillId="3" borderId="0" xfId="0" applyNumberFormat="1" applyFont="1" applyFill="1" applyBorder="1" applyAlignment="1">
      <alignment horizontal="center" vertical="center" wrapText="1"/>
    </xf>
    <xf numFmtId="3" fontId="86" fillId="0" borderId="0" xfId="0" applyNumberFormat="1" applyFont="1" applyFill="1" applyBorder="1" applyAlignment="1">
      <alignment horizontal="centerContinuous"/>
    </xf>
    <xf numFmtId="3" fontId="85" fillId="0" borderId="0" xfId="0" applyNumberFormat="1" applyFont="1" applyFill="1" applyBorder="1" applyAlignment="1">
      <alignment horizontal="centerContinuous"/>
    </xf>
    <xf numFmtId="3" fontId="87" fillId="0" borderId="0" xfId="0" applyNumberFormat="1" applyFont="1" applyFill="1" applyAlignment="1">
      <alignment/>
    </xf>
    <xf numFmtId="3" fontId="90" fillId="0" borderId="0" xfId="0" applyNumberFormat="1" applyFont="1" applyFill="1" applyAlignment="1">
      <alignment horizontal="center"/>
    </xf>
    <xf numFmtId="3" fontId="85" fillId="0" borderId="0" xfId="0" applyNumberFormat="1" applyFont="1" applyFill="1" applyAlignment="1">
      <alignment/>
    </xf>
    <xf numFmtId="3" fontId="87" fillId="0" borderId="0" xfId="0" applyNumberFormat="1" applyFont="1" applyFill="1" applyAlignment="1" quotePrefix="1">
      <alignment horizontal="left"/>
    </xf>
    <xf numFmtId="3" fontId="85" fillId="0" borderId="0" xfId="0" applyNumberFormat="1" applyFont="1" applyFill="1" applyAlignment="1">
      <alignment/>
    </xf>
    <xf numFmtId="3" fontId="82" fillId="0" borderId="0" xfId="0" applyNumberFormat="1" applyFont="1" applyFill="1" applyAlignment="1">
      <alignment horizontal="center"/>
    </xf>
    <xf numFmtId="3" fontId="51" fillId="0" borderId="0" xfId="0" applyNumberFormat="1" applyFont="1" applyFill="1" applyAlignment="1">
      <alignment/>
    </xf>
    <xf numFmtId="3" fontId="51" fillId="0" borderId="0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 horizontal="centerContinuous"/>
    </xf>
    <xf numFmtId="0" fontId="51" fillId="0" borderId="0" xfId="0" applyFont="1" applyFill="1" applyAlignment="1">
      <alignment/>
    </xf>
    <xf numFmtId="3" fontId="87" fillId="0" borderId="0" xfId="0" applyNumberFormat="1" applyFont="1" applyFill="1" applyAlignment="1">
      <alignment/>
    </xf>
    <xf numFmtId="3" fontId="88" fillId="0" borderId="0" xfId="0" applyNumberFormat="1" applyFont="1" applyFill="1" applyAlignment="1">
      <alignment horizontal="center"/>
    </xf>
    <xf numFmtId="3" fontId="82" fillId="0" borderId="0" xfId="0" applyNumberFormat="1" applyFont="1" applyFill="1" applyAlignment="1">
      <alignment horizontal="left"/>
    </xf>
    <xf numFmtId="3" fontId="51" fillId="0" borderId="0" xfId="0" applyNumberFormat="1" applyFont="1" applyFill="1" applyAlignment="1">
      <alignment horizontal="left"/>
    </xf>
    <xf numFmtId="3" fontId="82" fillId="0" borderId="0" xfId="0" applyNumberFormat="1" applyFont="1" applyFill="1" applyBorder="1" applyAlignment="1" quotePrefix="1">
      <alignment horizontal="center" vertical="center" wrapText="1"/>
    </xf>
    <xf numFmtId="3" fontId="89" fillId="0" borderId="0" xfId="0" applyNumberFormat="1" applyFont="1" applyFill="1" applyAlignment="1">
      <alignment/>
    </xf>
    <xf numFmtId="3" fontId="84" fillId="0" borderId="0" xfId="0" applyNumberFormat="1" applyFont="1" applyFill="1" applyBorder="1" applyAlignment="1">
      <alignment horizontal="centerContinuous"/>
    </xf>
    <xf numFmtId="3" fontId="85" fillId="0" borderId="0" xfId="0" applyNumberFormat="1" applyFont="1" applyFill="1" applyAlignment="1">
      <alignment horizontal="centerContinuous"/>
    </xf>
    <xf numFmtId="3" fontId="51" fillId="0" borderId="0" xfId="0" applyNumberFormat="1" applyFont="1" applyFill="1" applyAlignment="1">
      <alignment horizontal="centerContinuous"/>
    </xf>
    <xf numFmtId="3" fontId="82" fillId="0" borderId="0" xfId="0" applyNumberFormat="1" applyFont="1" applyFill="1" applyAlignment="1">
      <alignment/>
    </xf>
    <xf numFmtId="3" fontId="77" fillId="0" borderId="0" xfId="0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 horizontal="centerContinuous"/>
    </xf>
    <xf numFmtId="3" fontId="81" fillId="3" borderId="0" xfId="0" applyNumberFormat="1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/>
    </xf>
    <xf numFmtId="3" fontId="78" fillId="0" borderId="1" xfId="0" applyNumberFormat="1" applyFont="1" applyFill="1" applyBorder="1" applyAlignment="1">
      <alignment/>
    </xf>
    <xf numFmtId="3" fontId="27" fillId="0" borderId="1" xfId="0" applyNumberFormat="1" applyFont="1" applyFill="1" applyBorder="1" applyAlignment="1">
      <alignment/>
    </xf>
    <xf numFmtId="9" fontId="27" fillId="0" borderId="1" xfId="0" applyNumberFormat="1" applyFont="1" applyFill="1" applyBorder="1" applyAlignment="1">
      <alignment/>
    </xf>
    <xf numFmtId="3" fontId="23" fillId="0" borderId="2" xfId="0" applyNumberFormat="1" applyFont="1" applyFill="1" applyBorder="1" applyAlignment="1">
      <alignment horizontal="left"/>
    </xf>
    <xf numFmtId="3" fontId="12" fillId="0" borderId="3" xfId="0" applyNumberFormat="1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 horizontal="centerContinuous"/>
    </xf>
    <xf numFmtId="3" fontId="80" fillId="0" borderId="0" xfId="0" applyNumberFormat="1" applyFont="1" applyBorder="1" applyAlignment="1">
      <alignment/>
    </xf>
    <xf numFmtId="3" fontId="94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49" fontId="82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>
      <alignment/>
    </xf>
    <xf numFmtId="3" fontId="95" fillId="0" borderId="0" xfId="0" applyNumberFormat="1" applyFont="1" applyFill="1" applyBorder="1" applyAlignment="1">
      <alignment horizontal="center"/>
    </xf>
    <xf numFmtId="3" fontId="96" fillId="0" borderId="0" xfId="0" applyNumberFormat="1" applyFont="1" applyFill="1" applyBorder="1" applyAlignment="1">
      <alignment horizontal="centerContinuous"/>
    </xf>
    <xf numFmtId="3" fontId="51" fillId="2" borderId="0" xfId="0" applyNumberFormat="1" applyFont="1" applyFill="1" applyAlignment="1">
      <alignment/>
    </xf>
    <xf numFmtId="3" fontId="97" fillId="0" borderId="0" xfId="0" applyNumberFormat="1" applyFont="1" applyFill="1" applyAlignment="1">
      <alignment/>
    </xf>
    <xf numFmtId="3" fontId="82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Alignment="1">
      <alignment/>
    </xf>
    <xf numFmtId="3" fontId="51" fillId="0" borderId="0" xfId="0" applyNumberFormat="1" applyFont="1" applyAlignment="1">
      <alignment/>
    </xf>
    <xf numFmtId="3" fontId="88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1" fontId="82" fillId="0" borderId="0" xfId="0" applyNumberFormat="1" applyFont="1" applyFill="1" applyBorder="1" applyAlignment="1" quotePrefix="1">
      <alignment horizontal="center" vertical="center" wrapText="1"/>
    </xf>
    <xf numFmtId="3" fontId="51" fillId="2" borderId="0" xfId="0" applyNumberFormat="1" applyFont="1" applyFill="1" applyBorder="1" applyAlignment="1">
      <alignment/>
    </xf>
    <xf numFmtId="0" fontId="51" fillId="0" borderId="0" xfId="0" applyFont="1" applyAlignment="1">
      <alignment/>
    </xf>
    <xf numFmtId="3" fontId="51" fillId="2" borderId="0" xfId="0" applyNumberFormat="1" applyFont="1" applyFill="1" applyAlignment="1">
      <alignment horizontal="right"/>
    </xf>
    <xf numFmtId="3" fontId="51" fillId="2" borderId="0" xfId="0" applyNumberFormat="1" applyFont="1" applyFill="1" applyAlignment="1">
      <alignment/>
    </xf>
    <xf numFmtId="3" fontId="98" fillId="0" borderId="0" xfId="0" applyNumberFormat="1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/>
    </xf>
    <xf numFmtId="3" fontId="83" fillId="0" borderId="0" xfId="0" applyNumberFormat="1" applyFont="1" applyFill="1" applyAlignment="1">
      <alignment horizontal="center" vertical="center"/>
    </xf>
    <xf numFmtId="3" fontId="83" fillId="0" borderId="0" xfId="0" applyNumberFormat="1" applyFont="1" applyFill="1" applyAlignment="1">
      <alignment horizontal="centerContinuous" vertical="center"/>
    </xf>
    <xf numFmtId="3" fontId="83" fillId="0" borderId="0" xfId="0" applyNumberFormat="1" applyFont="1" applyFill="1" applyBorder="1" applyAlignment="1">
      <alignment horizontal="centerContinuous"/>
    </xf>
    <xf numFmtId="3" fontId="82" fillId="0" borderId="0" xfId="0" applyNumberFormat="1" applyFont="1" applyFill="1" applyAlignment="1">
      <alignment horizontal="centerContinuous" vertical="center"/>
    </xf>
    <xf numFmtId="49" fontId="88" fillId="0" borderId="0" xfId="0" applyNumberFormat="1" applyFont="1" applyFill="1" applyAlignment="1">
      <alignment horizontal="center"/>
    </xf>
    <xf numFmtId="3" fontId="82" fillId="0" borderId="0" xfId="0" applyNumberFormat="1" applyFont="1" applyFill="1" applyBorder="1" applyAlignment="1" quotePrefix="1">
      <alignment/>
    </xf>
    <xf numFmtId="0" fontId="51" fillId="0" borderId="0" xfId="0" applyFont="1" applyFill="1" applyAlignment="1">
      <alignment/>
    </xf>
    <xf numFmtId="9" fontId="51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3" fontId="97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 horizontal="left"/>
    </xf>
    <xf numFmtId="3" fontId="44" fillId="0" borderId="0" xfId="0" applyNumberFormat="1" applyFont="1" applyFill="1" applyAlignment="1">
      <alignment/>
    </xf>
    <xf numFmtId="3" fontId="88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 quotePrefix="1">
      <alignment horizontal="center" vertical="center" wrapText="1"/>
    </xf>
    <xf numFmtId="3" fontId="82" fillId="2" borderId="0" xfId="0" applyNumberFormat="1" applyFont="1" applyFill="1" applyBorder="1" applyAlignment="1">
      <alignment horizontal="center" vertical="center" wrapText="1"/>
    </xf>
    <xf numFmtId="3" fontId="44" fillId="2" borderId="0" xfId="0" applyNumberFormat="1" applyFont="1" applyFill="1" applyBorder="1" applyAlignment="1">
      <alignment/>
    </xf>
    <xf numFmtId="3" fontId="88" fillId="0" borderId="0" xfId="0" applyNumberFormat="1" applyFont="1" applyFill="1" applyAlignment="1">
      <alignment/>
    </xf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Fill="1" applyBorder="1" applyAlignment="1">
      <alignment horizontal="right"/>
    </xf>
    <xf numFmtId="3" fontId="51" fillId="2" borderId="0" xfId="0" applyNumberFormat="1" applyFont="1" applyFill="1" applyAlignment="1">
      <alignment horizontal="right"/>
    </xf>
    <xf numFmtId="3" fontId="88" fillId="2" borderId="0" xfId="0" applyNumberFormat="1" applyFont="1" applyFill="1" applyAlignment="1" quotePrefix="1">
      <alignment horizontal="center"/>
    </xf>
    <xf numFmtId="3" fontId="51" fillId="0" borderId="0" xfId="0" applyNumberFormat="1" applyFont="1" applyFill="1" applyAlignment="1">
      <alignment horizontal="right"/>
    </xf>
    <xf numFmtId="3" fontId="82" fillId="0" borderId="0" xfId="0" applyNumberFormat="1" applyFont="1" applyFill="1" applyBorder="1" applyAlignment="1">
      <alignment/>
    </xf>
    <xf numFmtId="1" fontId="88" fillId="0" borderId="0" xfId="0" applyNumberFormat="1" applyFont="1" applyFill="1" applyAlignment="1">
      <alignment/>
    </xf>
    <xf numFmtId="3" fontId="51" fillId="0" borderId="0" xfId="0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 horizontal="left"/>
    </xf>
    <xf numFmtId="1" fontId="87" fillId="0" borderId="0" xfId="0" applyNumberFormat="1" applyFont="1" applyFill="1" applyAlignment="1">
      <alignment/>
    </xf>
    <xf numFmtId="3" fontId="87" fillId="0" borderId="0" xfId="0" applyNumberFormat="1" applyFont="1" applyFill="1" applyBorder="1" applyAlignment="1">
      <alignment horizontal="left"/>
    </xf>
    <xf numFmtId="9" fontId="51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0" fontId="88" fillId="0" borderId="0" xfId="0" applyNumberFormat="1" applyFont="1" applyFill="1" applyBorder="1" applyAlignment="1">
      <alignment/>
    </xf>
    <xf numFmtId="2" fontId="51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49" fontId="88" fillId="2" borderId="0" xfId="0" applyNumberFormat="1" applyFont="1" applyFill="1" applyAlignment="1">
      <alignment horizontal="center"/>
    </xf>
    <xf numFmtId="3" fontId="82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9" fontId="88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>
      <alignment horizontal="right"/>
    </xf>
    <xf numFmtId="3" fontId="82" fillId="0" borderId="0" xfId="0" applyNumberFormat="1" applyFont="1" applyFill="1" applyAlignment="1">
      <alignment/>
    </xf>
    <xf numFmtId="179" fontId="66" fillId="0" borderId="0" xfId="0" applyNumberFormat="1" applyFont="1" applyFill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3" fontId="91" fillId="0" borderId="0" xfId="0" applyNumberFormat="1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center"/>
    </xf>
    <xf numFmtId="3" fontId="9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 vertical="justify" wrapText="1"/>
    </xf>
    <xf numFmtId="3" fontId="73" fillId="0" borderId="0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/>
    </xf>
    <xf numFmtId="3" fontId="24" fillId="0" borderId="2" xfId="0" applyNumberFormat="1" applyFont="1" applyFill="1" applyBorder="1" applyAlignment="1">
      <alignment horizontal="left"/>
    </xf>
    <xf numFmtId="3" fontId="22" fillId="0" borderId="2" xfId="0" applyNumberFormat="1" applyFont="1" applyFill="1" applyBorder="1" applyAlignment="1">
      <alignment horizontal="left"/>
    </xf>
    <xf numFmtId="3" fontId="22" fillId="0" borderId="2" xfId="0" applyNumberFormat="1" applyFont="1" applyFill="1" applyBorder="1" applyAlignment="1" quotePrefix="1">
      <alignment horizontal="left"/>
    </xf>
    <xf numFmtId="3" fontId="99" fillId="0" borderId="2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9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100" fillId="0" borderId="2" xfId="0" applyNumberFormat="1" applyFont="1" applyFill="1" applyBorder="1" applyAlignment="1">
      <alignment horizontal="left"/>
    </xf>
    <xf numFmtId="3" fontId="101" fillId="0" borderId="0" xfId="0" applyNumberFormat="1" applyFont="1" applyFill="1" applyBorder="1" applyAlignment="1">
      <alignment/>
    </xf>
    <xf numFmtId="9" fontId="101" fillId="0" borderId="0" xfId="0" applyNumberFormat="1" applyFont="1" applyFill="1" applyBorder="1" applyAlignment="1">
      <alignment/>
    </xf>
    <xf numFmtId="9" fontId="100" fillId="0" borderId="0" xfId="0" applyNumberFormat="1" applyFont="1" applyFill="1" applyBorder="1" applyAlignment="1">
      <alignment/>
    </xf>
    <xf numFmtId="3" fontId="101" fillId="0" borderId="2" xfId="0" applyNumberFormat="1" applyFont="1" applyFill="1" applyBorder="1" applyAlignment="1">
      <alignment horizontal="left"/>
    </xf>
    <xf numFmtId="3" fontId="102" fillId="0" borderId="0" xfId="0" applyNumberFormat="1" applyFont="1" applyFill="1" applyBorder="1" applyAlignment="1">
      <alignment/>
    </xf>
    <xf numFmtId="9" fontId="25" fillId="0" borderId="0" xfId="0" applyNumberFormat="1" applyFont="1" applyFill="1" applyBorder="1" applyAlignment="1">
      <alignment/>
    </xf>
    <xf numFmtId="9" fontId="102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 horizontal="center" wrapText="1"/>
    </xf>
    <xf numFmtId="3" fontId="3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33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103" fillId="0" borderId="0" xfId="0" applyNumberFormat="1" applyFont="1" applyFill="1" applyBorder="1" applyAlignment="1">
      <alignment/>
    </xf>
    <xf numFmtId="3" fontId="10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10" fontId="2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9" fontId="26" fillId="2" borderId="0" xfId="0" applyNumberFormat="1" applyFont="1" applyFill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104" fillId="0" borderId="0" xfId="0" applyNumberFormat="1" applyFont="1" applyFill="1" applyAlignment="1">
      <alignment/>
    </xf>
    <xf numFmtId="3" fontId="105" fillId="0" borderId="0" xfId="0" applyNumberFormat="1" applyFont="1" applyFill="1" applyBorder="1" applyAlignment="1">
      <alignment/>
    </xf>
    <xf numFmtId="0" fontId="105" fillId="0" borderId="0" xfId="0" applyNumberFormat="1" applyFont="1" applyFill="1" applyBorder="1" applyAlignment="1">
      <alignment/>
    </xf>
    <xf numFmtId="3" fontId="27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Alignment="1">
      <alignment/>
    </xf>
    <xf numFmtId="3" fontId="10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 quotePrefix="1">
      <alignment horizontal="center" vertical="center" wrapText="1"/>
    </xf>
    <xf numFmtId="3" fontId="27" fillId="0" borderId="0" xfId="0" applyNumberFormat="1" applyFont="1" applyFill="1" applyBorder="1" applyAlignment="1">
      <alignment horizontal="right"/>
    </xf>
    <xf numFmtId="3" fontId="28" fillId="0" borderId="0" xfId="0" applyNumberFormat="1" applyFont="1" applyAlignment="1">
      <alignment/>
    </xf>
    <xf numFmtId="9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ABA14"/>
      <rgbColor rgb="0099CCFF"/>
      <rgbColor rgb="00FF99CC"/>
      <rgbColor rgb="00CC99FF"/>
      <rgbColor rgb="00D7AD0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colza!$AD$59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colza!$AC$60:$AC$71</c:f>
              <c:strCache/>
            </c:strRef>
          </c:cat>
          <c:val>
            <c:numRef>
              <c:f>colza!$AD$60:$AD$71</c:f>
              <c:numCache/>
            </c:numRef>
          </c:val>
        </c:ser>
        <c:ser>
          <c:idx val="1"/>
          <c:order val="1"/>
          <c:tx>
            <c:strRef>
              <c:f>colza!$AE$59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colza!$AC$60:$AC$71</c:f>
              <c:strCache/>
            </c:strRef>
          </c:cat>
          <c:val>
            <c:numRef>
              <c:f>colza!$AE$60:$AE$71</c:f>
              <c:numCache/>
            </c:numRef>
          </c:val>
        </c:ser>
        <c:overlap val="50"/>
        <c:gapWidth val="30"/>
        <c:axId val="11338700"/>
        <c:axId val="34939437"/>
      </c:barChart>
      <c:catAx>
        <c:axId val="1133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939437"/>
        <c:crosses val="autoZero"/>
        <c:auto val="1"/>
        <c:lblOffset val="100"/>
        <c:noMultiLvlLbl val="0"/>
      </c:catAx>
      <c:valAx>
        <c:axId val="34939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38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tour!$AD$72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tour!$AC$73:$AC$85</c:f>
              <c:strCache>
                <c:ptCount val="11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janv</c:v>
                </c:pt>
                <c:pt idx="6">
                  <c:v>févr</c:v>
                </c:pt>
                <c:pt idx="7">
                  <c:v>mars</c:v>
                </c:pt>
                <c:pt idx="8">
                  <c:v>avr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tour!$AD$73:$AD$85</c:f>
              <c:numCache>
                <c:ptCount val="12"/>
                <c:pt idx="0">
                  <c:v>123140.2</c:v>
                </c:pt>
                <c:pt idx="1">
                  <c:v>97117.5</c:v>
                </c:pt>
                <c:pt idx="2">
                  <c:v>779280</c:v>
                </c:pt>
                <c:pt idx="3">
                  <c:v>909919.1</c:v>
                </c:pt>
                <c:pt idx="4">
                  <c:v>886757.3</c:v>
                </c:pt>
                <c:pt idx="5">
                  <c:v>712099.1</c:v>
                </c:pt>
                <c:pt idx="6">
                  <c:v>610452.4</c:v>
                </c:pt>
                <c:pt idx="7">
                  <c:v>496662.7</c:v>
                </c:pt>
                <c:pt idx="8">
                  <c:v>380256.8</c:v>
                </c:pt>
                <c:pt idx="9">
                  <c:v>263211</c:v>
                </c:pt>
                <c:pt idx="10">
                  <c:v>125895.7</c:v>
                </c:pt>
              </c:numCache>
            </c:numRef>
          </c:val>
        </c:ser>
        <c:ser>
          <c:idx val="1"/>
          <c:order val="1"/>
          <c:tx>
            <c:strRef>
              <c:f>tour!$AE$72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tour!$AC$73:$AC$85</c:f>
              <c:strCache>
                <c:ptCount val="11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janv</c:v>
                </c:pt>
                <c:pt idx="6">
                  <c:v>févr</c:v>
                </c:pt>
                <c:pt idx="7">
                  <c:v>mars</c:v>
                </c:pt>
                <c:pt idx="8">
                  <c:v>avr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tour!$AE$73:$AE$85</c:f>
              <c:numCache>
                <c:ptCount val="12"/>
                <c:pt idx="0">
                  <c:v>74164.74</c:v>
                </c:pt>
                <c:pt idx="1">
                  <c:v>203351.49</c:v>
                </c:pt>
                <c:pt idx="2">
                  <c:v>974905.34</c:v>
                </c:pt>
                <c:pt idx="3">
                  <c:v>962224.99</c:v>
                </c:pt>
                <c:pt idx="4">
                  <c:v>913335.17</c:v>
                </c:pt>
                <c:pt idx="5">
                  <c:v>713571</c:v>
                </c:pt>
                <c:pt idx="6">
                  <c:v>618617.89</c:v>
                </c:pt>
                <c:pt idx="7">
                  <c:v>490883.6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50"/>
        <c:gapWidth val="30"/>
        <c:axId val="46019478"/>
        <c:axId val="11522119"/>
      </c:barChart>
      <c:catAx>
        <c:axId val="4601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522119"/>
        <c:crosses val="autoZero"/>
        <c:auto val="1"/>
        <c:lblOffset val="100"/>
        <c:noMultiLvlLbl val="0"/>
      </c:catAx>
      <c:valAx>
        <c:axId val="11522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19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soja!$AD$63</c:f>
              <c:strCache>
                <c:ptCount val="1"/>
                <c:pt idx="0">
                  <c:v>2 010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soja!$AC$64:$AC$75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</c:v>
                </c:pt>
                <c:pt idx="7">
                  <c:v>fév</c:v>
                </c:pt>
                <c:pt idx="8">
                  <c:v>mar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soja!$AD$64:$AD$75</c:f>
              <c:numCache>
                <c:ptCount val="12"/>
                <c:pt idx="0">
                  <c:v>11069.2</c:v>
                </c:pt>
                <c:pt idx="1">
                  <c:v>8525.5</c:v>
                </c:pt>
                <c:pt idx="2">
                  <c:v>37439.9</c:v>
                </c:pt>
                <c:pt idx="3">
                  <c:v>86289.6</c:v>
                </c:pt>
                <c:pt idx="4">
                  <c:v>84034.8</c:v>
                </c:pt>
                <c:pt idx="5">
                  <c:v>82063</c:v>
                </c:pt>
                <c:pt idx="6">
                  <c:v>76855.1</c:v>
                </c:pt>
                <c:pt idx="7">
                  <c:v>69738.8</c:v>
                </c:pt>
                <c:pt idx="8">
                  <c:v>60679.4</c:v>
                </c:pt>
                <c:pt idx="9">
                  <c:v>51217.4</c:v>
                </c:pt>
                <c:pt idx="10">
                  <c:v>43324.5</c:v>
                </c:pt>
                <c:pt idx="11">
                  <c:v>33276.9</c:v>
                </c:pt>
              </c:numCache>
            </c:numRef>
          </c:val>
        </c:ser>
        <c:ser>
          <c:idx val="1"/>
          <c:order val="1"/>
          <c:tx>
            <c:strRef>
              <c:f>soja!$AE$63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soja!$AC$64:$AC$75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</c:v>
                </c:pt>
                <c:pt idx="7">
                  <c:v>fév</c:v>
                </c:pt>
                <c:pt idx="8">
                  <c:v>mar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soja!$AE$64:$AE$75</c:f>
              <c:numCache>
                <c:ptCount val="12"/>
                <c:pt idx="0">
                  <c:v>27748.98</c:v>
                </c:pt>
                <c:pt idx="1">
                  <c:v>22108.37</c:v>
                </c:pt>
                <c:pt idx="2">
                  <c:v>53651.53</c:v>
                </c:pt>
                <c:pt idx="3">
                  <c:v>87729.51</c:v>
                </c:pt>
                <c:pt idx="4">
                  <c:v>85204.68</c:v>
                </c:pt>
                <c:pt idx="5">
                  <c:v>79700.42</c:v>
                </c:pt>
                <c:pt idx="6">
                  <c:v>73613.99</c:v>
                </c:pt>
                <c:pt idx="7">
                  <c:v>66697.78</c:v>
                </c:pt>
                <c:pt idx="8">
                  <c:v>54439.02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40"/>
        <c:axId val="36590208"/>
        <c:axId val="60876417"/>
      </c:barChart>
      <c:catAx>
        <c:axId val="3659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76417"/>
        <c:crosses val="autoZero"/>
        <c:auto val="1"/>
        <c:lblOffset val="100"/>
        <c:noMultiLvlLbl val="0"/>
      </c:catAx>
      <c:valAx>
        <c:axId val="60876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90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lin!$AF$59</c:f>
              <c:strCache>
                <c:ptCount val="1"/>
                <c:pt idx="0">
                  <c:v>2 011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lin!$AD$60:$AD$71</c:f>
              <c:strCache>
                <c:ptCount val="12"/>
                <c:pt idx="0">
                  <c:v>jul</c:v>
                </c:pt>
                <c:pt idx="1">
                  <c:v>aoû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</c:v>
                </c:pt>
                <c:pt idx="7">
                  <c:v>fév</c:v>
                </c:pt>
                <c:pt idx="8">
                  <c:v>mar</c:v>
                </c:pt>
                <c:pt idx="9">
                  <c:v>avr</c:v>
                </c:pt>
                <c:pt idx="10">
                  <c:v>mai</c:v>
                </c:pt>
                <c:pt idx="11">
                  <c:v>jun</c:v>
                </c:pt>
              </c:strCache>
            </c:strRef>
          </c:cat>
          <c:val>
            <c:numRef>
              <c:f>lin!$AE$60:$AE$71</c:f>
              <c:numCache>
                <c:ptCount val="12"/>
                <c:pt idx="0">
                  <c:v>7409.4</c:v>
                </c:pt>
                <c:pt idx="1">
                  <c:v>8800.2</c:v>
                </c:pt>
                <c:pt idx="2">
                  <c:v>6911.6</c:v>
                </c:pt>
                <c:pt idx="3">
                  <c:v>6356.7</c:v>
                </c:pt>
                <c:pt idx="4">
                  <c:v>5165.3</c:v>
                </c:pt>
                <c:pt idx="5">
                  <c:v>4484.7</c:v>
                </c:pt>
                <c:pt idx="6">
                  <c:v>3987</c:v>
                </c:pt>
                <c:pt idx="7">
                  <c:v>2711</c:v>
                </c:pt>
                <c:pt idx="8">
                  <c:v>2326.5</c:v>
                </c:pt>
                <c:pt idx="9">
                  <c:v>1914.9</c:v>
                </c:pt>
                <c:pt idx="10">
                  <c:v>1506.4</c:v>
                </c:pt>
                <c:pt idx="11">
                  <c:v>935.1</c:v>
                </c:pt>
              </c:numCache>
            </c:numRef>
          </c:val>
        </c:ser>
        <c:ser>
          <c:idx val="1"/>
          <c:order val="1"/>
          <c:tx>
            <c:strRef>
              <c:f>lin!$AE$59</c:f>
              <c:strCache>
                <c:ptCount val="1"/>
                <c:pt idx="0">
                  <c:v>2 010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lin!$AD$60:$AD$71</c:f>
              <c:strCache>
                <c:ptCount val="12"/>
                <c:pt idx="0">
                  <c:v>jul</c:v>
                </c:pt>
                <c:pt idx="1">
                  <c:v>aoû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</c:v>
                </c:pt>
                <c:pt idx="7">
                  <c:v>fév</c:v>
                </c:pt>
                <c:pt idx="8">
                  <c:v>mar</c:v>
                </c:pt>
                <c:pt idx="9">
                  <c:v>avr</c:v>
                </c:pt>
                <c:pt idx="10">
                  <c:v>mai</c:v>
                </c:pt>
                <c:pt idx="11">
                  <c:v>jun</c:v>
                </c:pt>
              </c:strCache>
            </c:strRef>
          </c:cat>
          <c:val>
            <c:numRef>
              <c:f>lin!$AF$60:$AF$71</c:f>
              <c:numCache>
                <c:ptCount val="12"/>
                <c:pt idx="0">
                  <c:v>8490.31</c:v>
                </c:pt>
                <c:pt idx="1">
                  <c:v>10214.09</c:v>
                </c:pt>
                <c:pt idx="2">
                  <c:v>8704.39</c:v>
                </c:pt>
                <c:pt idx="3">
                  <c:v>7417.17</c:v>
                </c:pt>
                <c:pt idx="4">
                  <c:v>6984.91</c:v>
                </c:pt>
                <c:pt idx="5">
                  <c:v>6410.57</c:v>
                </c:pt>
                <c:pt idx="6">
                  <c:v>6365.09</c:v>
                </c:pt>
                <c:pt idx="7">
                  <c:v>5944.84</c:v>
                </c:pt>
                <c:pt idx="8">
                  <c:v>5298.47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11016842"/>
        <c:axId val="32042715"/>
      </c:barChart>
      <c:catAx>
        <c:axId val="11016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042715"/>
        <c:crosses val="autoZero"/>
        <c:auto val="1"/>
        <c:lblOffset val="100"/>
        <c:noMultiLvlLbl val="0"/>
      </c:catAx>
      <c:valAx>
        <c:axId val="32042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16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pois!$AE$68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pois!$AD$69:$AD$80</c:f>
              <c:strCache>
                <c:ptCount val="12"/>
                <c:pt idx="0">
                  <c:v>jul</c:v>
                </c:pt>
                <c:pt idx="1">
                  <c:v>aoû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</c:v>
                </c:pt>
                <c:pt idx="7">
                  <c:v>fév</c:v>
                </c:pt>
                <c:pt idx="8">
                  <c:v>mar</c:v>
                </c:pt>
                <c:pt idx="9">
                  <c:v>avr</c:v>
                </c:pt>
                <c:pt idx="10">
                  <c:v>mai</c:v>
                </c:pt>
                <c:pt idx="11">
                  <c:v>jun</c:v>
                </c:pt>
              </c:strCache>
            </c:strRef>
          </c:cat>
          <c:val>
            <c:numRef>
              <c:f>pois!$AE$69:$AE$80</c:f>
              <c:numCache>
                <c:ptCount val="12"/>
                <c:pt idx="0">
                  <c:v>7409.4</c:v>
                </c:pt>
                <c:pt idx="1">
                  <c:v>8800.2</c:v>
                </c:pt>
                <c:pt idx="2">
                  <c:v>6911.6</c:v>
                </c:pt>
                <c:pt idx="3">
                  <c:v>6356.7</c:v>
                </c:pt>
                <c:pt idx="4">
                  <c:v>5165.3</c:v>
                </c:pt>
                <c:pt idx="5">
                  <c:v>4484.7</c:v>
                </c:pt>
                <c:pt idx="6">
                  <c:v>3987</c:v>
                </c:pt>
                <c:pt idx="7">
                  <c:v>2711</c:v>
                </c:pt>
                <c:pt idx="8">
                  <c:v>2326.5</c:v>
                </c:pt>
                <c:pt idx="9">
                  <c:v>1914.9</c:v>
                </c:pt>
                <c:pt idx="10">
                  <c:v>1506.4</c:v>
                </c:pt>
                <c:pt idx="11">
                  <c:v>935.1</c:v>
                </c:pt>
              </c:numCache>
            </c:numRef>
          </c:val>
        </c:ser>
        <c:ser>
          <c:idx val="1"/>
          <c:order val="1"/>
          <c:tx>
            <c:strRef>
              <c:f>pois!$AF$68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pois!$AD$69:$AD$80</c:f>
              <c:strCache>
                <c:ptCount val="12"/>
                <c:pt idx="0">
                  <c:v>jul</c:v>
                </c:pt>
                <c:pt idx="1">
                  <c:v>aoû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</c:v>
                </c:pt>
                <c:pt idx="7">
                  <c:v>fév</c:v>
                </c:pt>
                <c:pt idx="8">
                  <c:v>mar</c:v>
                </c:pt>
                <c:pt idx="9">
                  <c:v>avr</c:v>
                </c:pt>
                <c:pt idx="10">
                  <c:v>mai</c:v>
                </c:pt>
                <c:pt idx="11">
                  <c:v>jun</c:v>
                </c:pt>
              </c:strCache>
            </c:strRef>
          </c:cat>
          <c:val>
            <c:numRef>
              <c:f>pois!$AF$69:$AF$80</c:f>
              <c:numCache>
                <c:ptCount val="12"/>
                <c:pt idx="0">
                  <c:v>8490.31</c:v>
                </c:pt>
                <c:pt idx="1">
                  <c:v>10214.09</c:v>
                </c:pt>
                <c:pt idx="2">
                  <c:v>8704.39</c:v>
                </c:pt>
                <c:pt idx="3">
                  <c:v>7417.17</c:v>
                </c:pt>
                <c:pt idx="4">
                  <c:v>6984.91</c:v>
                </c:pt>
                <c:pt idx="5">
                  <c:v>6410.57</c:v>
                </c:pt>
                <c:pt idx="6">
                  <c:v>6365.09</c:v>
                </c:pt>
                <c:pt idx="7">
                  <c:v>5944.84</c:v>
                </c:pt>
                <c:pt idx="8">
                  <c:v>5298.47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19948980"/>
        <c:axId val="45323093"/>
      </c:barChart>
      <c:catAx>
        <c:axId val="1994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23093"/>
        <c:crosses val="autoZero"/>
        <c:auto val="1"/>
        <c:lblOffset val="100"/>
        <c:noMultiLvlLbl val="0"/>
      </c:catAx>
      <c:valAx>
        <c:axId val="4532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48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feve!$AE$59</c:f>
              <c:strCache>
                <c:ptCount val="1"/>
                <c:pt idx="0">
                  <c:v>06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feve!$AD$60:$AD$71</c:f>
              <c:strCache>
                <c:ptCount val="12"/>
                <c:pt idx="0">
                  <c:v>jul</c:v>
                </c:pt>
                <c:pt idx="1">
                  <c:v>aoû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</c:v>
                </c:pt>
                <c:pt idx="7">
                  <c:v>fév</c:v>
                </c:pt>
                <c:pt idx="8">
                  <c:v>mar</c:v>
                </c:pt>
                <c:pt idx="9">
                  <c:v>avr</c:v>
                </c:pt>
                <c:pt idx="10">
                  <c:v>mai</c:v>
                </c:pt>
                <c:pt idx="11">
                  <c:v>jun</c:v>
                </c:pt>
              </c:strCache>
            </c:strRef>
          </c:cat>
          <c:val>
            <c:numRef>
              <c:f>feve!$AE$60:$AE$71</c:f>
              <c:numCache>
                <c:ptCount val="12"/>
                <c:pt idx="0">
                  <c:v>36890.1</c:v>
                </c:pt>
                <c:pt idx="1">
                  <c:v>160195.8</c:v>
                </c:pt>
                <c:pt idx="2">
                  <c:v>211573.4</c:v>
                </c:pt>
                <c:pt idx="3">
                  <c:v>195426.6</c:v>
                </c:pt>
                <c:pt idx="4">
                  <c:v>180203.3</c:v>
                </c:pt>
                <c:pt idx="5">
                  <c:v>159194.4</c:v>
                </c:pt>
                <c:pt idx="6">
                  <c:v>141093.6</c:v>
                </c:pt>
                <c:pt idx="7">
                  <c:v>133029</c:v>
                </c:pt>
                <c:pt idx="8">
                  <c:v>118757.7</c:v>
                </c:pt>
                <c:pt idx="9">
                  <c:v>97888.6</c:v>
                </c:pt>
                <c:pt idx="10">
                  <c:v>69448.8</c:v>
                </c:pt>
                <c:pt idx="11">
                  <c:v>44460.4</c:v>
                </c:pt>
              </c:numCache>
            </c:numRef>
          </c:val>
        </c:ser>
        <c:ser>
          <c:idx val="1"/>
          <c:order val="1"/>
          <c:tx>
            <c:strRef>
              <c:f>feve!$AF$59</c:f>
              <c:strCache>
                <c:ptCount val="1"/>
                <c:pt idx="0">
                  <c:v>07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feve!$AD$60:$AD$71</c:f>
              <c:strCache>
                <c:ptCount val="12"/>
                <c:pt idx="0">
                  <c:v>jul</c:v>
                </c:pt>
                <c:pt idx="1">
                  <c:v>aoû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</c:v>
                </c:pt>
                <c:pt idx="7">
                  <c:v>fév</c:v>
                </c:pt>
                <c:pt idx="8">
                  <c:v>mar</c:v>
                </c:pt>
                <c:pt idx="9">
                  <c:v>avr</c:v>
                </c:pt>
                <c:pt idx="10">
                  <c:v>mai</c:v>
                </c:pt>
                <c:pt idx="11">
                  <c:v>jun</c:v>
                </c:pt>
              </c:strCache>
            </c:strRef>
          </c:cat>
          <c:val>
            <c:numRef>
              <c:f>feve!$AF$60:$AF$71</c:f>
              <c:numCache>
                <c:ptCount val="12"/>
                <c:pt idx="0">
                  <c:v>42724.85</c:v>
                </c:pt>
                <c:pt idx="1">
                  <c:v>152211.88</c:v>
                </c:pt>
                <c:pt idx="2">
                  <c:v>164447.12</c:v>
                </c:pt>
                <c:pt idx="3">
                  <c:v>140569</c:v>
                </c:pt>
                <c:pt idx="4">
                  <c:v>139579.56</c:v>
                </c:pt>
                <c:pt idx="5">
                  <c:v>139518.6</c:v>
                </c:pt>
                <c:pt idx="6">
                  <c:v>126237.68</c:v>
                </c:pt>
                <c:pt idx="7">
                  <c:v>115982.95</c:v>
                </c:pt>
                <c:pt idx="8">
                  <c:v>105970.34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5254654"/>
        <c:axId val="47291887"/>
      </c:barChart>
      <c:catAx>
        <c:axId val="525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291887"/>
        <c:crosses val="autoZero"/>
        <c:auto val="1"/>
        <c:lblOffset val="100"/>
        <c:noMultiLvlLbl val="0"/>
      </c:catAx>
      <c:valAx>
        <c:axId val="47291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4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lupin!$AE$62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lupin!$AD$63:$AD$74</c:f>
              <c:strCache>
                <c:ptCount val="12"/>
                <c:pt idx="0">
                  <c:v>jul</c:v>
                </c:pt>
                <c:pt idx="1">
                  <c:v>aoû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</c:v>
                </c:pt>
                <c:pt idx="7">
                  <c:v>fév</c:v>
                </c:pt>
                <c:pt idx="8">
                  <c:v>mar</c:v>
                </c:pt>
                <c:pt idx="9">
                  <c:v>avr</c:v>
                </c:pt>
                <c:pt idx="10">
                  <c:v>mai</c:v>
                </c:pt>
                <c:pt idx="11">
                  <c:v>jun</c:v>
                </c:pt>
              </c:strCache>
            </c:strRef>
          </c:cat>
          <c:val>
            <c:numRef>
              <c:f>lupin!$AE$63:$AE$74</c:f>
              <c:numCache>
                <c:ptCount val="12"/>
                <c:pt idx="0">
                  <c:v>2536.5</c:v>
                </c:pt>
                <c:pt idx="1">
                  <c:v>7317.4</c:v>
                </c:pt>
                <c:pt idx="2">
                  <c:v>8547.5</c:v>
                </c:pt>
                <c:pt idx="3">
                  <c:v>8412.9</c:v>
                </c:pt>
                <c:pt idx="4">
                  <c:v>8077.3</c:v>
                </c:pt>
                <c:pt idx="5">
                  <c:v>7878.3</c:v>
                </c:pt>
                <c:pt idx="6">
                  <c:v>7590.2</c:v>
                </c:pt>
                <c:pt idx="7">
                  <c:v>7324</c:v>
                </c:pt>
                <c:pt idx="8">
                  <c:v>6901.6</c:v>
                </c:pt>
                <c:pt idx="9">
                  <c:v>6706</c:v>
                </c:pt>
                <c:pt idx="10">
                  <c:v>6382.7</c:v>
                </c:pt>
                <c:pt idx="11">
                  <c:v>4537.5</c:v>
                </c:pt>
              </c:numCache>
            </c:numRef>
          </c:val>
        </c:ser>
        <c:ser>
          <c:idx val="1"/>
          <c:order val="1"/>
          <c:tx>
            <c:strRef>
              <c:f>lupin!$AF$62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lupin!$AD$63:$AD$74</c:f>
              <c:strCache>
                <c:ptCount val="12"/>
                <c:pt idx="0">
                  <c:v>jul</c:v>
                </c:pt>
                <c:pt idx="1">
                  <c:v>aoû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</c:v>
                </c:pt>
                <c:pt idx="7">
                  <c:v>fév</c:v>
                </c:pt>
                <c:pt idx="8">
                  <c:v>mar</c:v>
                </c:pt>
                <c:pt idx="9">
                  <c:v>avr</c:v>
                </c:pt>
                <c:pt idx="10">
                  <c:v>mai</c:v>
                </c:pt>
                <c:pt idx="11">
                  <c:v>jun</c:v>
                </c:pt>
              </c:strCache>
            </c:strRef>
          </c:cat>
          <c:val>
            <c:numRef>
              <c:f>lupin!$AF$63:$AF$74</c:f>
              <c:numCache>
                <c:ptCount val="12"/>
                <c:pt idx="0">
                  <c:v>5809.4</c:v>
                </c:pt>
                <c:pt idx="1">
                  <c:v>6310</c:v>
                </c:pt>
                <c:pt idx="2">
                  <c:v>6328.44</c:v>
                </c:pt>
                <c:pt idx="3">
                  <c:v>5933.1</c:v>
                </c:pt>
                <c:pt idx="4">
                  <c:v>5663.43</c:v>
                </c:pt>
                <c:pt idx="5">
                  <c:v>5292.93</c:v>
                </c:pt>
                <c:pt idx="6">
                  <c:v>4836.13</c:v>
                </c:pt>
                <c:pt idx="7">
                  <c:v>4291.64</c:v>
                </c:pt>
                <c:pt idx="8">
                  <c:v>3863.7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22973800"/>
        <c:axId val="5437609"/>
      </c:barChart>
      <c:catAx>
        <c:axId val="2297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37609"/>
        <c:crosses val="autoZero"/>
        <c:auto val="1"/>
        <c:lblOffset val="100"/>
        <c:noMultiLvlLbl val="0"/>
      </c:catAx>
      <c:valAx>
        <c:axId val="5437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73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58</xdr:row>
      <xdr:rowOff>57150</xdr:rowOff>
    </xdr:from>
    <xdr:to>
      <xdr:col>9</xdr:col>
      <xdr:colOff>447675</xdr:colOff>
      <xdr:row>59</xdr:row>
      <xdr:rowOff>171450</xdr:rowOff>
    </xdr:to>
    <xdr:sp>
      <xdr:nvSpPr>
        <xdr:cNvPr id="1" name="Texte 2"/>
        <xdr:cNvSpPr txBox="1">
          <a:spLocks noChangeArrowheads="1"/>
        </xdr:cNvSpPr>
      </xdr:nvSpPr>
      <xdr:spPr>
        <a:xfrm>
          <a:off x="3648075" y="11049000"/>
          <a:ext cx="3524250" cy="3048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</a:rPr>
            <a:t>Colza : évolution des stocks</a:t>
          </a:r>
        </a:p>
      </xdr:txBody>
    </xdr:sp>
    <xdr:clientData/>
  </xdr:twoCellAnchor>
  <xdr:twoCellAnchor>
    <xdr:from>
      <xdr:col>11</xdr:col>
      <xdr:colOff>123825</xdr:colOff>
      <xdr:row>69</xdr:row>
      <xdr:rowOff>19050</xdr:rowOff>
    </xdr:from>
    <xdr:to>
      <xdr:col>11</xdr:col>
      <xdr:colOff>419100</xdr:colOff>
      <xdr:row>69</xdr:row>
      <xdr:rowOff>152400</xdr:rowOff>
    </xdr:to>
    <xdr:sp>
      <xdr:nvSpPr>
        <xdr:cNvPr id="2" name="Texte 3"/>
        <xdr:cNvSpPr txBox="1">
          <a:spLocks noChangeArrowheads="1"/>
        </xdr:cNvSpPr>
      </xdr:nvSpPr>
      <xdr:spPr>
        <a:xfrm>
          <a:off x="8048625" y="1284922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70</xdr:row>
      <xdr:rowOff>38100</xdr:rowOff>
    </xdr:from>
    <xdr:to>
      <xdr:col>11</xdr:col>
      <xdr:colOff>419100</xdr:colOff>
      <xdr:row>71</xdr:row>
      <xdr:rowOff>9525</xdr:rowOff>
    </xdr:to>
    <xdr:sp>
      <xdr:nvSpPr>
        <xdr:cNvPr id="3" name="Texte 5"/>
        <xdr:cNvSpPr txBox="1">
          <a:spLocks noChangeArrowheads="1"/>
        </xdr:cNvSpPr>
      </xdr:nvSpPr>
      <xdr:spPr>
        <a:xfrm>
          <a:off x="8039100" y="13030200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58</xdr:row>
      <xdr:rowOff>133350</xdr:rowOff>
    </xdr:from>
    <xdr:to>
      <xdr:col>11</xdr:col>
      <xdr:colOff>38100</xdr:colOff>
      <xdr:row>76</xdr:row>
      <xdr:rowOff>95250</xdr:rowOff>
    </xdr:to>
    <xdr:graphicFrame>
      <xdr:nvGraphicFramePr>
        <xdr:cNvPr id="4" name="Chart 6"/>
        <xdr:cNvGraphicFramePr/>
      </xdr:nvGraphicFramePr>
      <xdr:xfrm>
        <a:off x="2457450" y="11125200"/>
        <a:ext cx="55054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59</xdr:row>
      <xdr:rowOff>104775</xdr:rowOff>
    </xdr:from>
    <xdr:to>
      <xdr:col>10</xdr:col>
      <xdr:colOff>295275</xdr:colOff>
      <xdr:row>60</xdr:row>
      <xdr:rowOff>247650</xdr:rowOff>
    </xdr:to>
    <xdr:sp>
      <xdr:nvSpPr>
        <xdr:cNvPr id="1" name="Texte 2"/>
        <xdr:cNvSpPr txBox="1">
          <a:spLocks noChangeArrowheads="1"/>
        </xdr:cNvSpPr>
      </xdr:nvSpPr>
      <xdr:spPr>
        <a:xfrm>
          <a:off x="3114675" y="11191875"/>
          <a:ext cx="3590925" cy="3333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</a:rPr>
            <a:t>Tournesol : évolution des stocks</a:t>
          </a:r>
        </a:p>
      </xdr:txBody>
    </xdr:sp>
    <xdr:clientData/>
  </xdr:twoCellAnchor>
  <xdr:twoCellAnchor>
    <xdr:from>
      <xdr:col>12</xdr:col>
      <xdr:colOff>123825</xdr:colOff>
      <xdr:row>68</xdr:row>
      <xdr:rowOff>19050</xdr:rowOff>
    </xdr:from>
    <xdr:to>
      <xdr:col>12</xdr:col>
      <xdr:colOff>419100</xdr:colOff>
      <xdr:row>68</xdr:row>
      <xdr:rowOff>152400</xdr:rowOff>
    </xdr:to>
    <xdr:sp>
      <xdr:nvSpPr>
        <xdr:cNvPr id="2" name="Texte 3"/>
        <xdr:cNvSpPr txBox="1">
          <a:spLocks noChangeArrowheads="1"/>
        </xdr:cNvSpPr>
      </xdr:nvSpPr>
      <xdr:spPr>
        <a:xfrm>
          <a:off x="7696200" y="12687300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69</xdr:row>
      <xdr:rowOff>38100</xdr:rowOff>
    </xdr:from>
    <xdr:to>
      <xdr:col>12</xdr:col>
      <xdr:colOff>419100</xdr:colOff>
      <xdr:row>70</xdr:row>
      <xdr:rowOff>9525</xdr:rowOff>
    </xdr:to>
    <xdr:sp>
      <xdr:nvSpPr>
        <xdr:cNvPr id="3" name="Texte 5"/>
        <xdr:cNvSpPr txBox="1">
          <a:spLocks noChangeArrowheads="1"/>
        </xdr:cNvSpPr>
      </xdr:nvSpPr>
      <xdr:spPr>
        <a:xfrm>
          <a:off x="7686675" y="12868275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59</xdr:row>
      <xdr:rowOff>142875</xdr:rowOff>
    </xdr:from>
    <xdr:to>
      <xdr:col>11</xdr:col>
      <xdr:colOff>85725</xdr:colOff>
      <xdr:row>78</xdr:row>
      <xdr:rowOff>57150</xdr:rowOff>
    </xdr:to>
    <xdr:graphicFrame>
      <xdr:nvGraphicFramePr>
        <xdr:cNvPr id="4" name="Chart 30"/>
        <xdr:cNvGraphicFramePr/>
      </xdr:nvGraphicFramePr>
      <xdr:xfrm>
        <a:off x="1619250" y="11229975"/>
        <a:ext cx="54578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59</xdr:row>
      <xdr:rowOff>0</xdr:rowOff>
    </xdr:from>
    <xdr:to>
      <xdr:col>8</xdr:col>
      <xdr:colOff>457200</xdr:colOff>
      <xdr:row>60</xdr:row>
      <xdr:rowOff>161925</xdr:rowOff>
    </xdr:to>
    <xdr:sp>
      <xdr:nvSpPr>
        <xdr:cNvPr id="1" name="Texte 2"/>
        <xdr:cNvSpPr txBox="1">
          <a:spLocks noChangeArrowheads="1"/>
        </xdr:cNvSpPr>
      </xdr:nvSpPr>
      <xdr:spPr>
        <a:xfrm>
          <a:off x="2533650" y="11172825"/>
          <a:ext cx="32480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Soja : évolution des stocks</a:t>
          </a:r>
          <a:r>
            <a:rPr lang="en-US" cap="none" sz="16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123825</xdr:colOff>
      <xdr:row>68</xdr:row>
      <xdr:rowOff>19050</xdr:rowOff>
    </xdr:from>
    <xdr:to>
      <xdr:col>11</xdr:col>
      <xdr:colOff>419100</xdr:colOff>
      <xdr:row>68</xdr:row>
      <xdr:rowOff>152400</xdr:rowOff>
    </xdr:to>
    <xdr:sp>
      <xdr:nvSpPr>
        <xdr:cNvPr id="2" name="Texte 3"/>
        <xdr:cNvSpPr txBox="1">
          <a:spLocks noChangeArrowheads="1"/>
        </xdr:cNvSpPr>
      </xdr:nvSpPr>
      <xdr:spPr>
        <a:xfrm>
          <a:off x="7191375" y="1286827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69</xdr:row>
      <xdr:rowOff>38100</xdr:rowOff>
    </xdr:from>
    <xdr:to>
      <xdr:col>11</xdr:col>
      <xdr:colOff>419100</xdr:colOff>
      <xdr:row>70</xdr:row>
      <xdr:rowOff>9525</xdr:rowOff>
    </xdr:to>
    <xdr:sp>
      <xdr:nvSpPr>
        <xdr:cNvPr id="3" name="Texte 5"/>
        <xdr:cNvSpPr txBox="1">
          <a:spLocks noChangeArrowheads="1"/>
        </xdr:cNvSpPr>
      </xdr:nvSpPr>
      <xdr:spPr>
        <a:xfrm>
          <a:off x="7181850" y="13077825"/>
          <a:ext cx="304800" cy="1714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60</xdr:row>
      <xdr:rowOff>57150</xdr:rowOff>
    </xdr:from>
    <xdr:to>
      <xdr:col>10</xdr:col>
      <xdr:colOff>0</xdr:colOff>
      <xdr:row>73</xdr:row>
      <xdr:rowOff>142875</xdr:rowOff>
    </xdr:to>
    <xdr:graphicFrame>
      <xdr:nvGraphicFramePr>
        <xdr:cNvPr id="4" name="Chart 10"/>
        <xdr:cNvGraphicFramePr/>
      </xdr:nvGraphicFramePr>
      <xdr:xfrm>
        <a:off x="1552575" y="11420475"/>
        <a:ext cx="49339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60</xdr:row>
      <xdr:rowOff>47625</xdr:rowOff>
    </xdr:from>
    <xdr:to>
      <xdr:col>10</xdr:col>
      <xdr:colOff>514350</xdr:colOff>
      <xdr:row>77</xdr:row>
      <xdr:rowOff>104775</xdr:rowOff>
    </xdr:to>
    <xdr:graphicFrame>
      <xdr:nvGraphicFramePr>
        <xdr:cNvPr id="1" name="Chart 5"/>
        <xdr:cNvGraphicFramePr/>
      </xdr:nvGraphicFramePr>
      <xdr:xfrm>
        <a:off x="2190750" y="11363325"/>
        <a:ext cx="47148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59</xdr:row>
      <xdr:rowOff>57150</xdr:rowOff>
    </xdr:from>
    <xdr:to>
      <xdr:col>10</xdr:col>
      <xdr:colOff>142875</xdr:colOff>
      <xdr:row>60</xdr:row>
      <xdr:rowOff>133350</xdr:rowOff>
    </xdr:to>
    <xdr:sp>
      <xdr:nvSpPr>
        <xdr:cNvPr id="2" name="Texte 2"/>
        <xdr:cNvSpPr txBox="1">
          <a:spLocks noChangeArrowheads="1"/>
        </xdr:cNvSpPr>
      </xdr:nvSpPr>
      <xdr:spPr>
        <a:xfrm flipV="1">
          <a:off x="3495675" y="11153775"/>
          <a:ext cx="3038475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Lin  : évolution des stocks</a:t>
          </a:r>
          <a:r>
            <a:rPr lang="en-US" cap="none" sz="14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123825</xdr:colOff>
      <xdr:row>67</xdr:row>
      <xdr:rowOff>19050</xdr:rowOff>
    </xdr:from>
    <xdr:to>
      <xdr:col>12</xdr:col>
      <xdr:colOff>419100</xdr:colOff>
      <xdr:row>67</xdr:row>
      <xdr:rowOff>152400</xdr:rowOff>
    </xdr:to>
    <xdr:sp>
      <xdr:nvSpPr>
        <xdr:cNvPr id="3" name="Texte 3"/>
        <xdr:cNvSpPr txBox="1">
          <a:spLocks noChangeArrowheads="1"/>
        </xdr:cNvSpPr>
      </xdr:nvSpPr>
      <xdr:spPr>
        <a:xfrm>
          <a:off x="7677150" y="1254442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68</xdr:row>
      <xdr:rowOff>38100</xdr:rowOff>
    </xdr:from>
    <xdr:to>
      <xdr:col>12</xdr:col>
      <xdr:colOff>419100</xdr:colOff>
      <xdr:row>69</xdr:row>
      <xdr:rowOff>9525</xdr:rowOff>
    </xdr:to>
    <xdr:sp>
      <xdr:nvSpPr>
        <xdr:cNvPr id="4" name="Texte 5"/>
        <xdr:cNvSpPr txBox="1">
          <a:spLocks noChangeArrowheads="1"/>
        </xdr:cNvSpPr>
      </xdr:nvSpPr>
      <xdr:spPr>
        <a:xfrm>
          <a:off x="7667625" y="12725400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59</xdr:row>
      <xdr:rowOff>0</xdr:rowOff>
    </xdr:from>
    <xdr:to>
      <xdr:col>10</xdr:col>
      <xdr:colOff>304800</xdr:colOff>
      <xdr:row>60</xdr:row>
      <xdr:rowOff>133350</xdr:rowOff>
    </xdr:to>
    <xdr:sp>
      <xdr:nvSpPr>
        <xdr:cNvPr id="1" name="Texte 2"/>
        <xdr:cNvSpPr txBox="1">
          <a:spLocks noChangeArrowheads="1"/>
        </xdr:cNvSpPr>
      </xdr:nvSpPr>
      <xdr:spPr>
        <a:xfrm flipV="1">
          <a:off x="3657600" y="11106150"/>
          <a:ext cx="32956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</a:rPr>
            <a:t>Pois : évolution des stocks</a:t>
          </a:r>
        </a:p>
      </xdr:txBody>
    </xdr:sp>
    <xdr:clientData/>
  </xdr:twoCellAnchor>
  <xdr:twoCellAnchor>
    <xdr:from>
      <xdr:col>12</xdr:col>
      <xdr:colOff>123825</xdr:colOff>
      <xdr:row>67</xdr:row>
      <xdr:rowOff>19050</xdr:rowOff>
    </xdr:from>
    <xdr:to>
      <xdr:col>12</xdr:col>
      <xdr:colOff>419100</xdr:colOff>
      <xdr:row>67</xdr:row>
      <xdr:rowOff>152400</xdr:rowOff>
    </xdr:to>
    <xdr:sp>
      <xdr:nvSpPr>
        <xdr:cNvPr id="2" name="Texte 3"/>
        <xdr:cNvSpPr txBox="1">
          <a:spLocks noChangeArrowheads="1"/>
        </xdr:cNvSpPr>
      </xdr:nvSpPr>
      <xdr:spPr>
        <a:xfrm>
          <a:off x="7934325" y="1279207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68</xdr:row>
      <xdr:rowOff>38100</xdr:rowOff>
    </xdr:from>
    <xdr:to>
      <xdr:col>12</xdr:col>
      <xdr:colOff>419100</xdr:colOff>
      <xdr:row>69</xdr:row>
      <xdr:rowOff>9525</xdr:rowOff>
    </xdr:to>
    <xdr:sp>
      <xdr:nvSpPr>
        <xdr:cNvPr id="3" name="Texte 5"/>
        <xdr:cNvSpPr txBox="1">
          <a:spLocks noChangeArrowheads="1"/>
        </xdr:cNvSpPr>
      </xdr:nvSpPr>
      <xdr:spPr>
        <a:xfrm>
          <a:off x="7924800" y="12973050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60</xdr:row>
      <xdr:rowOff>9525</xdr:rowOff>
    </xdr:from>
    <xdr:to>
      <xdr:col>10</xdr:col>
      <xdr:colOff>419100</xdr:colOff>
      <xdr:row>73</xdr:row>
      <xdr:rowOff>180975</xdr:rowOff>
    </xdr:to>
    <xdr:graphicFrame>
      <xdr:nvGraphicFramePr>
        <xdr:cNvPr id="4" name="Chart 5"/>
        <xdr:cNvGraphicFramePr/>
      </xdr:nvGraphicFramePr>
      <xdr:xfrm>
        <a:off x="2085975" y="11325225"/>
        <a:ext cx="4981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59</xdr:row>
      <xdr:rowOff>76200</xdr:rowOff>
    </xdr:from>
    <xdr:to>
      <xdr:col>11</xdr:col>
      <xdr:colOff>304800</xdr:colOff>
      <xdr:row>60</xdr:row>
      <xdr:rowOff>76200</xdr:rowOff>
    </xdr:to>
    <xdr:sp>
      <xdr:nvSpPr>
        <xdr:cNvPr id="1" name="Texte 2"/>
        <xdr:cNvSpPr txBox="1">
          <a:spLocks noChangeArrowheads="1"/>
        </xdr:cNvSpPr>
      </xdr:nvSpPr>
      <xdr:spPr>
        <a:xfrm flipV="1">
          <a:off x="3228975" y="11172825"/>
          <a:ext cx="4067175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Féverole : évolution des stocks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228600</xdr:colOff>
      <xdr:row>59</xdr:row>
      <xdr:rowOff>171450</xdr:rowOff>
    </xdr:from>
    <xdr:to>
      <xdr:col>11</xdr:col>
      <xdr:colOff>257175</xdr:colOff>
      <xdr:row>74</xdr:row>
      <xdr:rowOff>57150</xdr:rowOff>
    </xdr:to>
    <xdr:graphicFrame>
      <xdr:nvGraphicFramePr>
        <xdr:cNvPr id="2" name="Chart 5"/>
        <xdr:cNvGraphicFramePr/>
      </xdr:nvGraphicFramePr>
      <xdr:xfrm>
        <a:off x="2571750" y="11268075"/>
        <a:ext cx="46767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67</xdr:row>
      <xdr:rowOff>19050</xdr:rowOff>
    </xdr:from>
    <xdr:to>
      <xdr:col>12</xdr:col>
      <xdr:colOff>419100</xdr:colOff>
      <xdr:row>67</xdr:row>
      <xdr:rowOff>152400</xdr:rowOff>
    </xdr:to>
    <xdr:sp>
      <xdr:nvSpPr>
        <xdr:cNvPr id="3" name="Texte 3"/>
        <xdr:cNvSpPr txBox="1">
          <a:spLocks noChangeArrowheads="1"/>
        </xdr:cNvSpPr>
      </xdr:nvSpPr>
      <xdr:spPr>
        <a:xfrm>
          <a:off x="7696200" y="1260157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68</xdr:row>
      <xdr:rowOff>38100</xdr:rowOff>
    </xdr:from>
    <xdr:to>
      <xdr:col>12</xdr:col>
      <xdr:colOff>419100</xdr:colOff>
      <xdr:row>69</xdr:row>
      <xdr:rowOff>9525</xdr:rowOff>
    </xdr:to>
    <xdr:sp>
      <xdr:nvSpPr>
        <xdr:cNvPr id="4" name="Texte 5"/>
        <xdr:cNvSpPr txBox="1">
          <a:spLocks noChangeArrowheads="1"/>
        </xdr:cNvSpPr>
      </xdr:nvSpPr>
      <xdr:spPr>
        <a:xfrm>
          <a:off x="7686675" y="12782550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59</xdr:row>
      <xdr:rowOff>133350</xdr:rowOff>
    </xdr:from>
    <xdr:to>
      <xdr:col>10</xdr:col>
      <xdr:colOff>457200</xdr:colOff>
      <xdr:row>61</xdr:row>
      <xdr:rowOff>104775</xdr:rowOff>
    </xdr:to>
    <xdr:sp>
      <xdr:nvSpPr>
        <xdr:cNvPr id="1" name="Texte 2"/>
        <xdr:cNvSpPr txBox="1">
          <a:spLocks noChangeArrowheads="1"/>
        </xdr:cNvSpPr>
      </xdr:nvSpPr>
      <xdr:spPr>
        <a:xfrm flipV="1">
          <a:off x="3505200" y="11182350"/>
          <a:ext cx="344805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Lupin : évolution des stocks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542925</xdr:colOff>
      <xdr:row>59</xdr:row>
      <xdr:rowOff>190500</xdr:rowOff>
    </xdr:from>
    <xdr:to>
      <xdr:col>11</xdr:col>
      <xdr:colOff>571500</xdr:colOff>
      <xdr:row>75</xdr:row>
      <xdr:rowOff>19050</xdr:rowOff>
    </xdr:to>
    <xdr:graphicFrame>
      <xdr:nvGraphicFramePr>
        <xdr:cNvPr id="2" name="Chart 5"/>
        <xdr:cNvGraphicFramePr/>
      </xdr:nvGraphicFramePr>
      <xdr:xfrm>
        <a:off x="2971800" y="11239500"/>
        <a:ext cx="46767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68</xdr:row>
      <xdr:rowOff>19050</xdr:rowOff>
    </xdr:from>
    <xdr:to>
      <xdr:col>12</xdr:col>
      <xdr:colOff>419100</xdr:colOff>
      <xdr:row>68</xdr:row>
      <xdr:rowOff>152400</xdr:rowOff>
    </xdr:to>
    <xdr:sp>
      <xdr:nvSpPr>
        <xdr:cNvPr id="3" name="Texte 3"/>
        <xdr:cNvSpPr txBox="1">
          <a:spLocks noChangeArrowheads="1"/>
        </xdr:cNvSpPr>
      </xdr:nvSpPr>
      <xdr:spPr>
        <a:xfrm>
          <a:off x="7781925" y="12611100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69</xdr:row>
      <xdr:rowOff>38100</xdr:rowOff>
    </xdr:from>
    <xdr:to>
      <xdr:col>12</xdr:col>
      <xdr:colOff>419100</xdr:colOff>
      <xdr:row>70</xdr:row>
      <xdr:rowOff>9525</xdr:rowOff>
    </xdr:to>
    <xdr:sp>
      <xdr:nvSpPr>
        <xdr:cNvPr id="4" name="Texte 5"/>
        <xdr:cNvSpPr txBox="1">
          <a:spLocks noChangeArrowheads="1"/>
        </xdr:cNvSpPr>
      </xdr:nvSpPr>
      <xdr:spPr>
        <a:xfrm>
          <a:off x="7772400" y="12792075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re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re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s\STK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ock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g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re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za-tournesol"/>
      <sheetName val="soja-lin"/>
      <sheetName val="proteagineu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ockn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9"/>
  <sheetViews>
    <sheetView showGridLines="0" showZeros="0" tabSelected="1" zoomScale="75" zoomScaleNormal="75" workbookViewId="0" topLeftCell="A1">
      <selection activeCell="Q20" sqref="Q20"/>
    </sheetView>
  </sheetViews>
  <sheetFormatPr defaultColWidth="11.421875" defaultRowHeight="12.75"/>
  <cols>
    <col min="1" max="1" width="18.7109375" style="51" customWidth="1"/>
    <col min="2" max="2" width="10.57421875" style="29" customWidth="1"/>
    <col min="3" max="3" width="9.8515625" style="52" bestFit="1" customWidth="1"/>
    <col min="4" max="4" width="10.28125" style="15" bestFit="1" customWidth="1"/>
    <col min="5" max="5" width="10.421875" style="15" bestFit="1" customWidth="1"/>
    <col min="6" max="6" width="10.57421875" style="15" bestFit="1" customWidth="1"/>
    <col min="7" max="7" width="10.421875" style="15" bestFit="1" customWidth="1"/>
    <col min="8" max="8" width="9.7109375" style="15" bestFit="1" customWidth="1"/>
    <col min="9" max="9" width="10.28125" style="15" bestFit="1" customWidth="1"/>
    <col min="10" max="10" width="9.28125" style="15" bestFit="1" customWidth="1"/>
    <col min="11" max="11" width="8.7109375" style="15" customWidth="1"/>
    <col min="12" max="12" width="8.28125" style="15" customWidth="1"/>
    <col min="13" max="13" width="8.140625" style="15" customWidth="1"/>
    <col min="14" max="14" width="8.28125" style="63" customWidth="1"/>
    <col min="15" max="15" width="10.8515625" style="53" bestFit="1" customWidth="1"/>
    <col min="16" max="16" width="5.421875" style="33" customWidth="1"/>
    <col min="17" max="17" width="11.421875" style="33" bestFit="1" customWidth="1"/>
    <col min="18" max="28" width="5.7109375" style="17" customWidth="1"/>
    <col min="29" max="29" width="8.57421875" style="385" customWidth="1"/>
    <col min="30" max="30" width="11.57421875" style="111" bestFit="1" customWidth="1"/>
    <col min="31" max="31" width="11.421875" style="111" customWidth="1"/>
    <col min="32" max="32" width="19.00390625" style="17" bestFit="1" customWidth="1"/>
    <col min="33" max="46" width="11.421875" style="17" customWidth="1"/>
    <col min="47" max="16384" width="11.421875" style="15" customWidth="1"/>
  </cols>
  <sheetData>
    <row r="1" spans="1:32" s="245" customFormat="1" ht="34.5" customHeight="1">
      <c r="A1" s="287" t="s">
        <v>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  <c r="O1" s="244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80"/>
      <c r="AD1" s="381"/>
      <c r="AE1" s="381"/>
      <c r="AF1" s="379"/>
    </row>
    <row r="2" spans="1:31" s="64" customFormat="1" ht="27">
      <c r="A2" s="246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41"/>
      <c r="O2" s="5"/>
      <c r="AC2" s="380"/>
      <c r="AD2" s="382"/>
      <c r="AE2" s="382"/>
    </row>
    <row r="3" spans="1:32" s="6" customFormat="1" ht="7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6"/>
      <c r="O3" s="65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380"/>
      <c r="AD3" s="382"/>
      <c r="AE3" s="382"/>
      <c r="AF3" s="64"/>
    </row>
    <row r="4" spans="1:32" s="9" customFormat="1" ht="24.75" customHeight="1">
      <c r="A4" s="354" t="s">
        <v>99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239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80"/>
      <c r="AD4" s="383"/>
      <c r="AE4" s="383"/>
      <c r="AF4" s="384"/>
    </row>
    <row r="5" spans="1:32" s="12" customFormat="1" ht="16.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55"/>
      <c r="O5" s="5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380"/>
      <c r="AD5" s="382"/>
      <c r="AE5" s="382"/>
      <c r="AF5" s="64"/>
    </row>
    <row r="6" spans="1:32" s="13" customFormat="1" ht="48.75" customHeight="1">
      <c r="A6" s="280" t="s">
        <v>1</v>
      </c>
      <c r="B6" s="252" t="s">
        <v>73</v>
      </c>
      <c r="C6" s="252" t="s">
        <v>74</v>
      </c>
      <c r="D6" s="252" t="s">
        <v>75</v>
      </c>
      <c r="E6" s="252" t="s">
        <v>76</v>
      </c>
      <c r="F6" s="252" t="s">
        <v>77</v>
      </c>
      <c r="G6" s="252" t="s">
        <v>78</v>
      </c>
      <c r="H6" s="252" t="s">
        <v>79</v>
      </c>
      <c r="I6" s="252" t="s">
        <v>80</v>
      </c>
      <c r="J6" s="252" t="s">
        <v>81</v>
      </c>
      <c r="K6" s="252" t="s">
        <v>82</v>
      </c>
      <c r="L6" s="252" t="s">
        <v>83</v>
      </c>
      <c r="M6" s="252" t="s">
        <v>84</v>
      </c>
      <c r="N6" s="253" t="s">
        <v>95</v>
      </c>
      <c r="O6" s="254" t="s">
        <v>96</v>
      </c>
      <c r="P6" s="255" t="s">
        <v>88</v>
      </c>
      <c r="Q6" s="295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385"/>
      <c r="AD6" s="14"/>
      <c r="AE6" s="14"/>
      <c r="AF6" s="89"/>
    </row>
    <row r="7" spans="1:46" ht="12.75">
      <c r="A7" s="361" t="s">
        <v>2</v>
      </c>
      <c r="B7" s="14">
        <v>175564.41</v>
      </c>
      <c r="C7" s="14">
        <v>16852.91</v>
      </c>
      <c r="D7" s="14">
        <v>9238.31</v>
      </c>
      <c r="E7" s="14">
        <v>4948.23</v>
      </c>
      <c r="F7" s="14">
        <v>12855.11</v>
      </c>
      <c r="G7" s="14">
        <v>7712.34</v>
      </c>
      <c r="H7" s="14">
        <v>10201.44</v>
      </c>
      <c r="I7" s="14">
        <v>8005.63</v>
      </c>
      <c r="J7" s="14">
        <v>7021.91</v>
      </c>
      <c r="K7" s="14">
        <v>0</v>
      </c>
      <c r="L7" s="14">
        <v>0</v>
      </c>
      <c r="M7" s="14">
        <v>0</v>
      </c>
      <c r="N7" s="247">
        <v>0</v>
      </c>
      <c r="O7" s="66">
        <v>252400.29</v>
      </c>
      <c r="P7" s="76">
        <f>IF(Q7&lt;&gt;0,(O7-Q7)/Q7,IF(Q7=0,0))</f>
        <v>0.08843474724754408</v>
      </c>
      <c r="Q7" s="296">
        <v>231892.9</v>
      </c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32" s="48" customFormat="1" ht="13.5" customHeight="1">
      <c r="A8" s="370" t="s">
        <v>24</v>
      </c>
      <c r="B8" s="375">
        <v>584642.88</v>
      </c>
      <c r="C8" s="375">
        <v>14185.54</v>
      </c>
      <c r="D8" s="375">
        <v>15971.53</v>
      </c>
      <c r="E8" s="375">
        <v>10149.15</v>
      </c>
      <c r="F8" s="375">
        <v>22948.14</v>
      </c>
      <c r="G8" s="375">
        <v>12668.62</v>
      </c>
      <c r="H8" s="375">
        <v>16925.87</v>
      </c>
      <c r="I8" s="375">
        <v>6604.83</v>
      </c>
      <c r="J8" s="375">
        <v>9932.42</v>
      </c>
      <c r="K8" s="375">
        <v>0</v>
      </c>
      <c r="L8" s="375">
        <v>0</v>
      </c>
      <c r="M8" s="375">
        <v>0</v>
      </c>
      <c r="N8" s="375">
        <v>0</v>
      </c>
      <c r="O8" s="371">
        <v>694028.96</v>
      </c>
      <c r="P8" s="368">
        <f aca="true" t="shared" si="0" ref="P8:P27">IF(Q8&lt;&gt;0,(O8-Q8)/Q8,IF(Q8=0,0))</f>
        <v>0.06164579130842065</v>
      </c>
      <c r="Q8" s="297">
        <v>653729.3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3"/>
      <c r="AD8" s="25"/>
      <c r="AE8" s="25"/>
      <c r="AF8" s="72"/>
    </row>
    <row r="9" spans="1:32" s="19" customFormat="1" ht="12.75">
      <c r="A9" s="370" t="s">
        <v>3</v>
      </c>
      <c r="B9" s="371">
        <v>357211.05</v>
      </c>
      <c r="C9" s="371">
        <v>71927.14</v>
      </c>
      <c r="D9" s="371">
        <v>29950.27</v>
      </c>
      <c r="E9" s="371">
        <v>7976.09</v>
      </c>
      <c r="F9" s="371">
        <v>11218.69</v>
      </c>
      <c r="G9" s="371">
        <v>7554.18</v>
      </c>
      <c r="H9" s="371">
        <v>10792.95</v>
      </c>
      <c r="I9" s="371">
        <v>5556.12</v>
      </c>
      <c r="J9" s="371">
        <v>8830.8</v>
      </c>
      <c r="K9" s="371">
        <v>0</v>
      </c>
      <c r="L9" s="371">
        <v>0</v>
      </c>
      <c r="M9" s="371">
        <v>0</v>
      </c>
      <c r="N9" s="371">
        <v>111.3</v>
      </c>
      <c r="O9" s="371">
        <v>511017.29</v>
      </c>
      <c r="P9" s="372">
        <f t="shared" si="0"/>
        <v>0.2358945070338398</v>
      </c>
      <c r="Q9" s="297">
        <v>413479.7</v>
      </c>
      <c r="R9" s="77"/>
      <c r="S9" s="76"/>
      <c r="T9" s="76"/>
      <c r="U9" s="76"/>
      <c r="V9" s="76"/>
      <c r="W9" s="76"/>
      <c r="X9" s="76"/>
      <c r="Y9" s="76"/>
      <c r="Z9" s="76"/>
      <c r="AA9" s="76"/>
      <c r="AB9" s="76"/>
      <c r="AC9" s="73"/>
      <c r="AD9" s="111"/>
      <c r="AE9" s="25"/>
      <c r="AF9" s="31"/>
    </row>
    <row r="10" spans="1:46" ht="12.75">
      <c r="A10" s="361" t="s">
        <v>33</v>
      </c>
      <c r="B10" s="14">
        <v>103867.76</v>
      </c>
      <c r="C10" s="14">
        <v>111403.64</v>
      </c>
      <c r="D10" s="14">
        <v>24815.01</v>
      </c>
      <c r="E10" s="14">
        <v>13129.51</v>
      </c>
      <c r="F10" s="14">
        <v>37311.86</v>
      </c>
      <c r="G10" s="14">
        <v>23239.76</v>
      </c>
      <c r="H10" s="14">
        <v>21391.57</v>
      </c>
      <c r="I10" s="14">
        <v>16673.44</v>
      </c>
      <c r="J10" s="14">
        <v>24720.5</v>
      </c>
      <c r="K10" s="14">
        <v>0</v>
      </c>
      <c r="L10" s="14">
        <v>0</v>
      </c>
      <c r="M10" s="14">
        <v>0</v>
      </c>
      <c r="N10" s="247">
        <v>0</v>
      </c>
      <c r="O10" s="14">
        <v>376553.05</v>
      </c>
      <c r="P10" s="76">
        <f t="shared" si="0"/>
        <v>0.22318086818339203</v>
      </c>
      <c r="Q10" s="296">
        <v>307847.4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31" s="31" customFormat="1" ht="12.75">
      <c r="A11" s="370" t="s">
        <v>4</v>
      </c>
      <c r="B11" s="371">
        <v>394258.78</v>
      </c>
      <c r="C11" s="371">
        <v>140579.94</v>
      </c>
      <c r="D11" s="371">
        <v>45970.61</v>
      </c>
      <c r="E11" s="371">
        <v>25997.77</v>
      </c>
      <c r="F11" s="371">
        <v>95640.97</v>
      </c>
      <c r="G11" s="371">
        <v>26882.16</v>
      </c>
      <c r="H11" s="371">
        <v>66034.17</v>
      </c>
      <c r="I11" s="371">
        <v>49424.2</v>
      </c>
      <c r="J11" s="371">
        <v>41112.49</v>
      </c>
      <c r="K11" s="371">
        <v>0</v>
      </c>
      <c r="L11" s="371">
        <v>0</v>
      </c>
      <c r="M11" s="371">
        <v>0</v>
      </c>
      <c r="N11" s="371">
        <v>544.1</v>
      </c>
      <c r="O11" s="371">
        <v>885901.09</v>
      </c>
      <c r="P11" s="76">
        <f t="shared" si="0"/>
        <v>0.07249195299103706</v>
      </c>
      <c r="Q11" s="297">
        <v>826021.2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3"/>
      <c r="AD11" s="25"/>
      <c r="AE11" s="25"/>
    </row>
    <row r="12" spans="1:46" ht="12.75">
      <c r="A12" s="361" t="s">
        <v>34</v>
      </c>
      <c r="B12" s="14">
        <v>38944.35</v>
      </c>
      <c r="C12" s="14">
        <v>49791.78</v>
      </c>
      <c r="D12" s="14">
        <v>15890.54</v>
      </c>
      <c r="E12" s="14">
        <v>3819.49</v>
      </c>
      <c r="F12" s="14">
        <v>16801.14</v>
      </c>
      <c r="G12" s="14">
        <v>5403.01</v>
      </c>
      <c r="H12" s="14">
        <v>6963.68</v>
      </c>
      <c r="I12" s="14">
        <v>4261.3</v>
      </c>
      <c r="J12" s="14">
        <v>3525.42</v>
      </c>
      <c r="K12" s="14">
        <v>0</v>
      </c>
      <c r="L12" s="14">
        <v>0</v>
      </c>
      <c r="M12" s="14">
        <v>0</v>
      </c>
      <c r="N12" s="247">
        <v>0</v>
      </c>
      <c r="O12" s="14">
        <v>145400.7</v>
      </c>
      <c r="P12" s="76">
        <f t="shared" si="0"/>
        <v>0.24552375992173972</v>
      </c>
      <c r="Q12" s="296">
        <v>116738.6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31" s="31" customFormat="1" ht="12.75">
      <c r="A13" s="370" t="s">
        <v>5</v>
      </c>
      <c r="B13" s="371">
        <v>379290.2</v>
      </c>
      <c r="C13" s="371">
        <v>21049.48</v>
      </c>
      <c r="D13" s="371">
        <v>10777.52</v>
      </c>
      <c r="E13" s="371">
        <v>7440.86</v>
      </c>
      <c r="F13" s="371">
        <v>29924.27</v>
      </c>
      <c r="G13" s="371">
        <v>15808.3</v>
      </c>
      <c r="H13" s="371">
        <v>22064.04</v>
      </c>
      <c r="I13" s="371">
        <v>13695.68</v>
      </c>
      <c r="J13" s="371">
        <v>12279.66</v>
      </c>
      <c r="K13" s="371">
        <v>0</v>
      </c>
      <c r="L13" s="371">
        <v>0</v>
      </c>
      <c r="M13" s="371">
        <v>0</v>
      </c>
      <c r="N13" s="371">
        <v>0</v>
      </c>
      <c r="O13" s="371">
        <v>512330</v>
      </c>
      <c r="P13" s="76">
        <f t="shared" si="0"/>
        <v>0.046816285407156655</v>
      </c>
      <c r="Q13" s="297">
        <v>489417.3</v>
      </c>
      <c r="R13" s="77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3"/>
      <c r="AD13" s="111"/>
      <c r="AE13" s="25"/>
    </row>
    <row r="14" spans="1:46" ht="12.75">
      <c r="A14" s="362" t="s">
        <v>35</v>
      </c>
      <c r="B14" s="18">
        <v>26040.29</v>
      </c>
      <c r="C14" s="18">
        <v>52563.96</v>
      </c>
      <c r="D14" s="18">
        <v>29359.25</v>
      </c>
      <c r="E14" s="18">
        <v>8677.14</v>
      </c>
      <c r="F14" s="18">
        <v>6453.13</v>
      </c>
      <c r="G14" s="18">
        <v>4368.32</v>
      </c>
      <c r="H14" s="18">
        <v>6866.39</v>
      </c>
      <c r="I14" s="18">
        <v>3253.98</v>
      </c>
      <c r="J14" s="18">
        <v>2957.39</v>
      </c>
      <c r="K14" s="18">
        <v>0</v>
      </c>
      <c r="L14" s="18">
        <v>0</v>
      </c>
      <c r="M14" s="18">
        <v>0</v>
      </c>
      <c r="N14" s="247">
        <v>4915.4</v>
      </c>
      <c r="O14" s="14">
        <v>140539.85</v>
      </c>
      <c r="P14" s="76">
        <f t="shared" si="0"/>
        <v>0.3687195534077784</v>
      </c>
      <c r="Q14" s="296">
        <v>102679.8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31" s="31" customFormat="1" ht="12.75">
      <c r="A15" s="370" t="s">
        <v>6</v>
      </c>
      <c r="B15" s="371">
        <v>331848.36</v>
      </c>
      <c r="C15" s="371">
        <v>23989.85</v>
      </c>
      <c r="D15" s="371">
        <v>25278.18</v>
      </c>
      <c r="E15" s="371">
        <v>22313.69</v>
      </c>
      <c r="F15" s="371">
        <v>16119.32</v>
      </c>
      <c r="G15" s="371">
        <v>13074.86</v>
      </c>
      <c r="H15" s="371">
        <v>30741.49</v>
      </c>
      <c r="I15" s="371">
        <v>25777.52</v>
      </c>
      <c r="J15" s="371">
        <v>18323.91</v>
      </c>
      <c r="K15" s="371">
        <v>0</v>
      </c>
      <c r="L15" s="371">
        <v>0</v>
      </c>
      <c r="M15" s="371">
        <v>0</v>
      </c>
      <c r="N15" s="371">
        <v>0</v>
      </c>
      <c r="O15" s="371">
        <v>507467.16</v>
      </c>
      <c r="P15" s="372">
        <f t="shared" si="0"/>
        <v>0.12011638486467015</v>
      </c>
      <c r="Q15" s="297">
        <v>453048.6</v>
      </c>
      <c r="R15" s="77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3"/>
      <c r="AD15" s="111"/>
      <c r="AE15" s="25"/>
    </row>
    <row r="16" spans="1:46" ht="12.75">
      <c r="A16" s="362" t="s">
        <v>7</v>
      </c>
      <c r="B16" s="18">
        <v>11559.27</v>
      </c>
      <c r="C16" s="18">
        <v>2709.62</v>
      </c>
      <c r="D16" s="18">
        <v>1222.67</v>
      </c>
      <c r="E16" s="18">
        <v>309.72</v>
      </c>
      <c r="F16" s="18">
        <v>507.66</v>
      </c>
      <c r="G16" s="18">
        <v>27.3</v>
      </c>
      <c r="H16" s="18">
        <v>101.36</v>
      </c>
      <c r="I16" s="18">
        <v>176.44</v>
      </c>
      <c r="J16" s="18">
        <v>26.8</v>
      </c>
      <c r="K16" s="18">
        <v>0</v>
      </c>
      <c r="L16" s="18">
        <v>0</v>
      </c>
      <c r="M16" s="18">
        <v>0</v>
      </c>
      <c r="N16" s="247">
        <v>0</v>
      </c>
      <c r="O16" s="14">
        <v>16640.83</v>
      </c>
      <c r="P16" s="76">
        <f t="shared" si="0"/>
        <v>0.2437371540468023</v>
      </c>
      <c r="Q16" s="296">
        <v>13379.7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12.75">
      <c r="A17" s="362" t="s">
        <v>36</v>
      </c>
      <c r="B17" s="18">
        <v>65761.57</v>
      </c>
      <c r="C17" s="18">
        <v>1424.72</v>
      </c>
      <c r="D17" s="18">
        <v>6764.24</v>
      </c>
      <c r="E17" s="18">
        <v>2440.79</v>
      </c>
      <c r="F17" s="18">
        <v>4135.86</v>
      </c>
      <c r="G17" s="18">
        <v>1578.24</v>
      </c>
      <c r="H17" s="18">
        <v>7488.04</v>
      </c>
      <c r="I17" s="18">
        <v>2186.05</v>
      </c>
      <c r="J17" s="18">
        <v>1439.95</v>
      </c>
      <c r="K17" s="18">
        <v>0</v>
      </c>
      <c r="L17" s="18">
        <v>0</v>
      </c>
      <c r="M17" s="18">
        <v>0</v>
      </c>
      <c r="N17" s="247">
        <v>0</v>
      </c>
      <c r="O17" s="14">
        <v>93219.46</v>
      </c>
      <c r="P17" s="76">
        <f t="shared" si="0"/>
        <v>0.16560312996637716</v>
      </c>
      <c r="Q17" s="296">
        <v>79975.3</v>
      </c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32" s="19" customFormat="1" ht="12.75">
      <c r="A18" s="362" t="s">
        <v>37</v>
      </c>
      <c r="B18" s="18">
        <v>108500.58</v>
      </c>
      <c r="C18" s="18">
        <v>36288.36</v>
      </c>
      <c r="D18" s="18">
        <v>11741.62</v>
      </c>
      <c r="E18" s="18">
        <v>4698.25</v>
      </c>
      <c r="F18" s="18">
        <v>13469.19</v>
      </c>
      <c r="G18" s="18">
        <v>6456.26</v>
      </c>
      <c r="H18" s="18">
        <v>7902.5</v>
      </c>
      <c r="I18" s="18">
        <v>5131.46</v>
      </c>
      <c r="J18" s="18">
        <v>5389.4</v>
      </c>
      <c r="K18" s="18">
        <v>0</v>
      </c>
      <c r="L18" s="18">
        <v>0</v>
      </c>
      <c r="M18" s="18">
        <v>0</v>
      </c>
      <c r="N18" s="247">
        <v>1328.4</v>
      </c>
      <c r="O18" s="14">
        <v>199577.62</v>
      </c>
      <c r="P18" s="76">
        <f t="shared" si="0"/>
        <v>0.24104630193888588</v>
      </c>
      <c r="Q18" s="297">
        <v>160814</v>
      </c>
      <c r="R18" s="77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3"/>
      <c r="AD18" s="111"/>
      <c r="AE18" s="25"/>
      <c r="AF18" s="31"/>
    </row>
    <row r="19" spans="1:46" ht="12.75">
      <c r="A19" s="362" t="s">
        <v>8</v>
      </c>
      <c r="B19" s="18">
        <v>100498.6</v>
      </c>
      <c r="C19" s="18">
        <v>10870.21</v>
      </c>
      <c r="D19" s="18">
        <v>1924.01</v>
      </c>
      <c r="E19" s="18">
        <v>1277.7</v>
      </c>
      <c r="F19" s="18">
        <v>4709.73</v>
      </c>
      <c r="G19" s="18">
        <v>1534.07</v>
      </c>
      <c r="H19" s="18">
        <v>1506.35</v>
      </c>
      <c r="I19" s="18">
        <v>1026.04</v>
      </c>
      <c r="J19" s="18">
        <v>1441.81</v>
      </c>
      <c r="K19" s="18">
        <v>0</v>
      </c>
      <c r="L19" s="18">
        <v>0</v>
      </c>
      <c r="M19" s="18">
        <v>0</v>
      </c>
      <c r="N19" s="247">
        <v>0</v>
      </c>
      <c r="O19" s="14">
        <v>124788.52</v>
      </c>
      <c r="P19" s="76">
        <f t="shared" si="0"/>
        <v>0.19995422830460113</v>
      </c>
      <c r="Q19" s="296">
        <v>103994.4</v>
      </c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31" s="31" customFormat="1" ht="12.75">
      <c r="A20" s="361" t="s">
        <v>38</v>
      </c>
      <c r="B20" s="14">
        <v>234881</v>
      </c>
      <c r="C20" s="14">
        <v>16020.4</v>
      </c>
      <c r="D20" s="14">
        <v>7641.5</v>
      </c>
      <c r="E20" s="14">
        <v>5235.8</v>
      </c>
      <c r="F20" s="14">
        <v>9524.5</v>
      </c>
      <c r="G20" s="14">
        <v>4049.1</v>
      </c>
      <c r="H20" s="14">
        <v>9155.1</v>
      </c>
      <c r="I20" s="14">
        <v>8661.4</v>
      </c>
      <c r="J20" s="14">
        <v>6838.59</v>
      </c>
      <c r="K20" s="14">
        <v>0</v>
      </c>
      <c r="L20" s="14">
        <v>0</v>
      </c>
      <c r="M20" s="14">
        <v>0</v>
      </c>
      <c r="N20" s="247">
        <v>397.6</v>
      </c>
      <c r="O20" s="14">
        <v>302007.39</v>
      </c>
      <c r="P20" s="76">
        <f t="shared" si="0"/>
        <v>0.1265540189950265</v>
      </c>
      <c r="Q20" s="297">
        <v>268080.7</v>
      </c>
      <c r="R20" s="77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3"/>
      <c r="AD20" s="111"/>
      <c r="AE20" s="25"/>
    </row>
    <row r="21" spans="1:46" ht="12.75">
      <c r="A21" s="362" t="s">
        <v>9</v>
      </c>
      <c r="B21" s="18">
        <v>22929.6</v>
      </c>
      <c r="C21" s="18">
        <v>2542.1</v>
      </c>
      <c r="D21" s="18">
        <v>1544.2</v>
      </c>
      <c r="E21" s="18">
        <v>630.6</v>
      </c>
      <c r="F21" s="18">
        <v>949.7</v>
      </c>
      <c r="G21" s="18">
        <v>1178.2</v>
      </c>
      <c r="H21" s="18">
        <v>468.1</v>
      </c>
      <c r="I21" s="18">
        <v>347.8</v>
      </c>
      <c r="J21" s="18">
        <v>707.5</v>
      </c>
      <c r="K21" s="18">
        <v>0</v>
      </c>
      <c r="L21" s="18">
        <v>0</v>
      </c>
      <c r="M21" s="18">
        <v>0</v>
      </c>
      <c r="N21" s="247">
        <v>2578.6</v>
      </c>
      <c r="O21" s="14">
        <v>31297.8</v>
      </c>
      <c r="P21" s="76">
        <f t="shared" si="0"/>
        <v>0.17285676276274028</v>
      </c>
      <c r="Q21" s="296">
        <v>26685.1</v>
      </c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12.75">
      <c r="A22" s="362" t="s">
        <v>39</v>
      </c>
      <c r="B22" s="18">
        <v>56571.52</v>
      </c>
      <c r="C22" s="18">
        <v>5953.14</v>
      </c>
      <c r="D22" s="18">
        <v>6021.04</v>
      </c>
      <c r="E22" s="18">
        <v>5422.51</v>
      </c>
      <c r="F22" s="18">
        <v>4239.22</v>
      </c>
      <c r="G22" s="18">
        <v>4634.57</v>
      </c>
      <c r="H22" s="18">
        <v>7527.11</v>
      </c>
      <c r="I22" s="18">
        <v>5231.73</v>
      </c>
      <c r="J22" s="18">
        <v>2955.77</v>
      </c>
      <c r="K22" s="18">
        <v>0</v>
      </c>
      <c r="L22" s="18">
        <v>0</v>
      </c>
      <c r="M22" s="18">
        <v>0</v>
      </c>
      <c r="N22" s="247">
        <v>1305.8</v>
      </c>
      <c r="O22" s="14">
        <v>98556.6</v>
      </c>
      <c r="P22" s="76">
        <f t="shared" si="0"/>
        <v>-0.002074695098798562</v>
      </c>
      <c r="Q22" s="296">
        <v>98761.5</v>
      </c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12.75">
      <c r="A23" s="362" t="s">
        <v>25</v>
      </c>
      <c r="B23" s="18">
        <v>3895.17</v>
      </c>
      <c r="C23" s="18">
        <v>1858.77</v>
      </c>
      <c r="D23" s="18">
        <v>47.25</v>
      </c>
      <c r="E23" s="18">
        <v>107.5</v>
      </c>
      <c r="F23" s="18">
        <v>247.9</v>
      </c>
      <c r="G23" s="18">
        <v>0</v>
      </c>
      <c r="H23" s="18">
        <v>99.33</v>
      </c>
      <c r="I23" s="18">
        <v>37.9</v>
      </c>
      <c r="J23" s="18">
        <v>92.3</v>
      </c>
      <c r="K23" s="18">
        <v>0</v>
      </c>
      <c r="L23" s="18">
        <v>0</v>
      </c>
      <c r="M23" s="18">
        <v>0</v>
      </c>
      <c r="N23" s="247">
        <v>0</v>
      </c>
      <c r="O23" s="14">
        <v>6386.12</v>
      </c>
      <c r="P23" s="76">
        <f t="shared" si="0"/>
        <v>0.0031762987165994214</v>
      </c>
      <c r="Q23" s="296">
        <v>6365.9</v>
      </c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12.75">
      <c r="A24" s="362" t="s">
        <v>10</v>
      </c>
      <c r="B24" s="18">
        <v>44824.67</v>
      </c>
      <c r="C24" s="18">
        <v>1262.16</v>
      </c>
      <c r="D24" s="18">
        <v>775.78</v>
      </c>
      <c r="E24" s="18">
        <v>454.4</v>
      </c>
      <c r="F24" s="18">
        <v>2568.27</v>
      </c>
      <c r="G24" s="18">
        <v>441.14</v>
      </c>
      <c r="H24" s="18">
        <v>696.52</v>
      </c>
      <c r="I24" s="18">
        <v>735.75</v>
      </c>
      <c r="J24" s="18">
        <v>596.56</v>
      </c>
      <c r="K24" s="18">
        <v>0</v>
      </c>
      <c r="L24" s="18">
        <v>0</v>
      </c>
      <c r="M24" s="18">
        <v>0</v>
      </c>
      <c r="N24" s="247">
        <v>406.5</v>
      </c>
      <c r="O24" s="14">
        <v>52355.26</v>
      </c>
      <c r="P24" s="76">
        <f t="shared" si="0"/>
        <v>0.16794551473671998</v>
      </c>
      <c r="Q24" s="296">
        <v>44826.8</v>
      </c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ht="12.75">
      <c r="A25" s="362" t="s">
        <v>11</v>
      </c>
      <c r="B25" s="18">
        <v>21469.08</v>
      </c>
      <c r="C25" s="18">
        <v>2176.83</v>
      </c>
      <c r="D25" s="18">
        <v>2229.92</v>
      </c>
      <c r="E25" s="18">
        <v>1135.59</v>
      </c>
      <c r="F25" s="18">
        <v>3174.14</v>
      </c>
      <c r="G25" s="18">
        <v>1540.71</v>
      </c>
      <c r="H25" s="18">
        <v>4079.57</v>
      </c>
      <c r="I25" s="18">
        <v>2147.31</v>
      </c>
      <c r="J25" s="18">
        <v>2395.54</v>
      </c>
      <c r="K25" s="18">
        <v>0</v>
      </c>
      <c r="L25" s="18">
        <v>0</v>
      </c>
      <c r="M25" s="18">
        <v>0</v>
      </c>
      <c r="N25" s="247">
        <v>80.3</v>
      </c>
      <c r="O25" s="14">
        <v>40348.69</v>
      </c>
      <c r="P25" s="76">
        <f t="shared" si="0"/>
        <v>-0.07015027873351957</v>
      </c>
      <c r="Q25" s="296">
        <v>43392.7</v>
      </c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12.75">
      <c r="A26" s="362" t="s">
        <v>40</v>
      </c>
      <c r="B26" s="18">
        <v>7258.52</v>
      </c>
      <c r="C26" s="18">
        <v>58.66</v>
      </c>
      <c r="D26" s="18">
        <v>0</v>
      </c>
      <c r="E26" s="18">
        <v>447.3</v>
      </c>
      <c r="F26" s="18">
        <v>222.11</v>
      </c>
      <c r="G26" s="18">
        <v>0</v>
      </c>
      <c r="H26" s="18">
        <v>268.5</v>
      </c>
      <c r="I26" s="18">
        <v>160.9</v>
      </c>
      <c r="J26" s="18">
        <v>70.9</v>
      </c>
      <c r="K26" s="18">
        <v>0</v>
      </c>
      <c r="L26" s="18">
        <v>0</v>
      </c>
      <c r="M26" s="18">
        <v>0</v>
      </c>
      <c r="N26" s="247">
        <v>1853.9</v>
      </c>
      <c r="O26" s="14">
        <v>8486.89</v>
      </c>
      <c r="P26" s="76">
        <f t="shared" si="0"/>
        <v>-0.053056101044363146</v>
      </c>
      <c r="Q26" s="296">
        <v>8962.4</v>
      </c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12.75">
      <c r="A27" s="362" t="s">
        <v>12</v>
      </c>
      <c r="B27" s="18">
        <v>5590.07</v>
      </c>
      <c r="C27" s="18">
        <v>8.95</v>
      </c>
      <c r="D27" s="18">
        <v>67.79</v>
      </c>
      <c r="E27" s="18">
        <v>25.72</v>
      </c>
      <c r="F27" s="18">
        <v>18.14</v>
      </c>
      <c r="G27" s="18">
        <v>139.3</v>
      </c>
      <c r="H27" s="18">
        <v>60.13</v>
      </c>
      <c r="I27" s="18">
        <v>44.73</v>
      </c>
      <c r="J27" s="18">
        <v>0</v>
      </c>
      <c r="K27" s="18">
        <v>0</v>
      </c>
      <c r="L27" s="18">
        <v>0</v>
      </c>
      <c r="M27" s="18">
        <v>0</v>
      </c>
      <c r="N27" s="247">
        <v>0</v>
      </c>
      <c r="O27" s="14">
        <v>5954.83</v>
      </c>
      <c r="P27" s="76">
        <f t="shared" si="0"/>
        <v>0.7726401333611168</v>
      </c>
      <c r="Q27" s="296">
        <v>3359.3</v>
      </c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12.75">
      <c r="A28" s="363" t="s">
        <v>31</v>
      </c>
      <c r="B28" s="249">
        <v>0</v>
      </c>
      <c r="C28" s="249">
        <v>695.4</v>
      </c>
      <c r="D28" s="249">
        <v>282</v>
      </c>
      <c r="E28" s="249">
        <v>0</v>
      </c>
      <c r="F28" s="249">
        <v>0</v>
      </c>
      <c r="G28" s="249">
        <v>56.2</v>
      </c>
      <c r="H28" s="249">
        <v>0</v>
      </c>
      <c r="I28" s="249">
        <v>50.7</v>
      </c>
      <c r="J28" s="249">
        <v>0</v>
      </c>
      <c r="K28" s="249">
        <v>0</v>
      </c>
      <c r="L28" s="249">
        <v>0</v>
      </c>
      <c r="M28" s="249">
        <v>0</v>
      </c>
      <c r="N28" s="247">
        <v>0</v>
      </c>
      <c r="O28" s="66">
        <v>1084.3</v>
      </c>
      <c r="P28" s="76"/>
      <c r="Q28" s="296">
        <v>1176.1</v>
      </c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32" s="19" customFormat="1" ht="13.5" thickBot="1">
      <c r="A29" s="286" t="s">
        <v>13</v>
      </c>
      <c r="B29" s="360">
        <f>SUM(B7:B28)</f>
        <v>3075407.73</v>
      </c>
      <c r="C29" s="360">
        <f aca="true" t="shared" si="1" ref="C29:O29">SUM(C7:C28)</f>
        <v>584213.5599999999</v>
      </c>
      <c r="D29" s="360">
        <f t="shared" si="1"/>
        <v>247513.24000000002</v>
      </c>
      <c r="E29" s="360">
        <f t="shared" si="1"/>
        <v>126637.81</v>
      </c>
      <c r="F29" s="360">
        <f t="shared" si="1"/>
        <v>293039.05000000005</v>
      </c>
      <c r="G29" s="360">
        <f t="shared" si="1"/>
        <v>138346.64000000004</v>
      </c>
      <c r="H29" s="360">
        <f t="shared" si="1"/>
        <v>231334.21</v>
      </c>
      <c r="I29" s="281">
        <f t="shared" si="1"/>
        <v>159190.91</v>
      </c>
      <c r="J29" s="281">
        <f t="shared" si="1"/>
        <v>150659.61999999997</v>
      </c>
      <c r="K29" s="281">
        <f t="shared" si="1"/>
        <v>0</v>
      </c>
      <c r="L29" s="281">
        <f t="shared" si="1"/>
        <v>0</v>
      </c>
      <c r="M29" s="281">
        <f t="shared" si="1"/>
        <v>0</v>
      </c>
      <c r="N29" s="281">
        <f t="shared" si="1"/>
        <v>13521.899999999998</v>
      </c>
      <c r="O29" s="281">
        <f t="shared" si="1"/>
        <v>5006342.699999999</v>
      </c>
      <c r="P29" s="284">
        <f>IF(Q29&lt;&gt;0,(O29-Q29)/Q29,0)</f>
        <v>0.12385184875228772</v>
      </c>
      <c r="Q29" s="297">
        <f>SUM(Q7:Q28)</f>
        <v>4454628.699999999</v>
      </c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3"/>
      <c r="AD29" s="111"/>
      <c r="AE29" s="111"/>
      <c r="AF29" s="31"/>
    </row>
    <row r="30" spans="1:46" ht="12.75" customHeight="1">
      <c r="A30" s="20" t="s">
        <v>32</v>
      </c>
      <c r="B30" s="20"/>
      <c r="C30" s="21"/>
      <c r="D30" s="22"/>
      <c r="E30" s="23"/>
      <c r="F30" s="23"/>
      <c r="G30" s="23"/>
      <c r="H30" s="24"/>
      <c r="I30" s="23"/>
      <c r="J30" s="23"/>
      <c r="K30" s="23"/>
      <c r="L30" s="23"/>
      <c r="M30" s="23"/>
      <c r="N30" s="57"/>
      <c r="O30" s="25"/>
      <c r="P30" s="17"/>
      <c r="Q30" s="17"/>
      <c r="AC30" s="386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ht="12.7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4"/>
      <c r="O31" s="67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12.75">
      <c r="A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58"/>
      <c r="O32" s="25"/>
      <c r="P32" s="17"/>
      <c r="Q32" s="17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32" s="30" customFormat="1" ht="50.25" customHeight="1">
      <c r="A33" s="280" t="s">
        <v>1</v>
      </c>
      <c r="B33" s="252" t="str">
        <f aca="true" t="shared" si="2" ref="B33:P33">B6</f>
        <v>entrées     juil 10</v>
      </c>
      <c r="C33" s="252" t="str">
        <f t="shared" si="2"/>
        <v>entrées     août 10</v>
      </c>
      <c r="D33" s="252" t="str">
        <f t="shared" si="2"/>
        <v>entrées     sep 10</v>
      </c>
      <c r="E33" s="252" t="str">
        <f t="shared" si="2"/>
        <v>entrées     oct 10</v>
      </c>
      <c r="F33" s="252" t="str">
        <f t="shared" si="2"/>
        <v>entrées     nov 10</v>
      </c>
      <c r="G33" s="252" t="str">
        <f t="shared" si="2"/>
        <v>entrées     déc 10</v>
      </c>
      <c r="H33" s="252" t="str">
        <f t="shared" si="2"/>
        <v>entrées     janv 11</v>
      </c>
      <c r="I33" s="252" t="str">
        <f t="shared" si="2"/>
        <v>entrées     fév 11</v>
      </c>
      <c r="J33" s="252" t="str">
        <f t="shared" si="2"/>
        <v>entrées     mars 11</v>
      </c>
      <c r="K33" s="252" t="str">
        <f t="shared" si="2"/>
        <v>entrées     avril 11</v>
      </c>
      <c r="L33" s="252" t="str">
        <f t="shared" si="2"/>
        <v>entrées     mai 11</v>
      </c>
      <c r="M33" s="252" t="str">
        <f t="shared" si="2"/>
        <v>entrées     juin 11</v>
      </c>
      <c r="N33" s="253" t="str">
        <f t="shared" si="2"/>
        <v>cumul semence au 31.03.12</v>
      </c>
      <c r="O33" s="254" t="str">
        <f t="shared" si="2"/>
        <v>cumul (1) au 31.03.12</v>
      </c>
      <c r="P33" s="255" t="str">
        <f t="shared" si="2"/>
        <v>% 10/11</v>
      </c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385"/>
      <c r="AD33" s="111"/>
      <c r="AE33" s="111"/>
      <c r="AF33" s="17"/>
    </row>
    <row r="34" spans="1:46" ht="12.75">
      <c r="A34" s="361" t="s">
        <v>2</v>
      </c>
      <c r="B34" s="365">
        <v>158557.46</v>
      </c>
      <c r="C34" s="365">
        <v>121517.58</v>
      </c>
      <c r="D34" s="365">
        <v>97077.68</v>
      </c>
      <c r="E34" s="365">
        <v>80820.72</v>
      </c>
      <c r="F34" s="365">
        <v>71706.85</v>
      </c>
      <c r="G34" s="365">
        <v>67155.6</v>
      </c>
      <c r="H34" s="365">
        <v>54860.1</v>
      </c>
      <c r="I34" s="365">
        <v>46981.2</v>
      </c>
      <c r="J34" s="365">
        <v>32966.9</v>
      </c>
      <c r="K34" s="365">
        <v>0</v>
      </c>
      <c r="L34" s="365">
        <v>0</v>
      </c>
      <c r="M34" s="365">
        <v>0</v>
      </c>
      <c r="N34" s="366">
        <v>0</v>
      </c>
      <c r="O34" s="367">
        <v>32966.9</v>
      </c>
      <c r="P34" s="368">
        <f>IF(Q34&lt;&gt;0,(O34-Q34)/Q34,IF(Q34=0,0))</f>
        <v>-0.49547924031648377</v>
      </c>
      <c r="Q34" s="296">
        <v>65343</v>
      </c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31" s="31" customFormat="1" ht="12.75">
      <c r="A35" s="374" t="s">
        <v>24</v>
      </c>
      <c r="B35" s="375">
        <v>571014.34</v>
      </c>
      <c r="C35" s="375">
        <v>485778.81</v>
      </c>
      <c r="D35" s="375">
        <v>448171.87</v>
      </c>
      <c r="E35" s="375">
        <v>406702.33</v>
      </c>
      <c r="F35" s="375">
        <v>371116.94</v>
      </c>
      <c r="G35" s="375">
        <v>321062.06</v>
      </c>
      <c r="H35" s="375">
        <v>267751.84</v>
      </c>
      <c r="I35" s="375">
        <v>210919.12</v>
      </c>
      <c r="J35" s="375">
        <v>157561.55</v>
      </c>
      <c r="K35" s="375">
        <v>0</v>
      </c>
      <c r="L35" s="375">
        <v>0</v>
      </c>
      <c r="M35" s="375">
        <v>0</v>
      </c>
      <c r="N35" s="375">
        <v>0</v>
      </c>
      <c r="O35" s="375">
        <v>157561.55</v>
      </c>
      <c r="P35" s="368">
        <f aca="true" t="shared" si="3" ref="P35:P55">IF(Q35&lt;&gt;0,(O35-Q35)/Q35,IF(Q35=0,0))</f>
        <v>-0.05099582420587334</v>
      </c>
      <c r="Q35" s="297">
        <v>166028.3</v>
      </c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3"/>
      <c r="AD35" s="25"/>
      <c r="AE35" s="25"/>
    </row>
    <row r="36" spans="1:32" s="19" customFormat="1" ht="12.75">
      <c r="A36" s="374" t="s">
        <v>3</v>
      </c>
      <c r="B36" s="375">
        <v>367483.49</v>
      </c>
      <c r="C36" s="375">
        <v>394385.16</v>
      </c>
      <c r="D36" s="375">
        <v>368600.16</v>
      </c>
      <c r="E36" s="375">
        <v>328518.61</v>
      </c>
      <c r="F36" s="375">
        <v>307474.09</v>
      </c>
      <c r="G36" s="375">
        <v>274935.54</v>
      </c>
      <c r="H36" s="375">
        <v>221423.76</v>
      </c>
      <c r="I36" s="375">
        <v>187315.95</v>
      </c>
      <c r="J36" s="375">
        <v>148442.62</v>
      </c>
      <c r="K36" s="375">
        <v>0</v>
      </c>
      <c r="L36" s="375">
        <v>0</v>
      </c>
      <c r="M36" s="375">
        <v>0</v>
      </c>
      <c r="N36" s="375">
        <v>0</v>
      </c>
      <c r="O36" s="375">
        <v>148442.62</v>
      </c>
      <c r="P36" s="368">
        <f t="shared" si="3"/>
        <v>0.006626774823111057</v>
      </c>
      <c r="Q36" s="296">
        <v>147465.4</v>
      </c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3"/>
      <c r="AD36" s="25"/>
      <c r="AE36" s="25"/>
      <c r="AF36" s="31"/>
    </row>
    <row r="37" spans="1:32" s="30" customFormat="1" ht="12.75">
      <c r="A37" s="361" t="s">
        <v>33</v>
      </c>
      <c r="B37" s="365">
        <v>88057.74</v>
      </c>
      <c r="C37" s="365">
        <v>167991.6</v>
      </c>
      <c r="D37" s="365">
        <v>155662</v>
      </c>
      <c r="E37" s="365">
        <v>147888.43</v>
      </c>
      <c r="F37" s="365">
        <v>153250.1</v>
      </c>
      <c r="G37" s="365">
        <v>142152.59</v>
      </c>
      <c r="H37" s="365">
        <v>117453.11</v>
      </c>
      <c r="I37" s="365">
        <v>93634.45</v>
      </c>
      <c r="J37" s="365">
        <v>83570.85</v>
      </c>
      <c r="K37" s="365">
        <v>0</v>
      </c>
      <c r="L37" s="365">
        <v>0</v>
      </c>
      <c r="M37" s="365">
        <v>0</v>
      </c>
      <c r="N37" s="366">
        <v>0</v>
      </c>
      <c r="O37" s="365">
        <v>83570.85</v>
      </c>
      <c r="P37" s="368">
        <f t="shared" si="3"/>
        <v>0.7209493646122704</v>
      </c>
      <c r="Q37" s="296">
        <v>48560.9</v>
      </c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385"/>
      <c r="AD37" s="111"/>
      <c r="AE37" s="111"/>
      <c r="AF37" s="17"/>
    </row>
    <row r="38" spans="1:32" s="19" customFormat="1" ht="12.75">
      <c r="A38" s="374" t="s">
        <v>4</v>
      </c>
      <c r="B38" s="375">
        <v>410552.65</v>
      </c>
      <c r="C38" s="375">
        <v>462454.6</v>
      </c>
      <c r="D38" s="375">
        <v>447362.52</v>
      </c>
      <c r="E38" s="375">
        <v>425656.51</v>
      </c>
      <c r="F38" s="375">
        <v>450504.86</v>
      </c>
      <c r="G38" s="375">
        <v>409629.5</v>
      </c>
      <c r="H38" s="375">
        <v>365006.28</v>
      </c>
      <c r="I38" s="375">
        <v>331453.83</v>
      </c>
      <c r="J38" s="375">
        <v>221292.59</v>
      </c>
      <c r="K38" s="375">
        <v>0</v>
      </c>
      <c r="L38" s="375">
        <v>0</v>
      </c>
      <c r="M38" s="375">
        <v>0</v>
      </c>
      <c r="N38" s="375">
        <v>0</v>
      </c>
      <c r="O38" s="375">
        <v>221292.59</v>
      </c>
      <c r="P38" s="368">
        <f t="shared" si="3"/>
        <v>0.017516257585072085</v>
      </c>
      <c r="Q38" s="297">
        <v>217483.1</v>
      </c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3"/>
      <c r="AD38" s="25"/>
      <c r="AE38" s="25"/>
      <c r="AF38" s="31"/>
    </row>
    <row r="39" spans="1:32" s="30" customFormat="1" ht="12.75">
      <c r="A39" s="361" t="s">
        <v>34</v>
      </c>
      <c r="B39" s="365">
        <v>25998.17</v>
      </c>
      <c r="C39" s="365">
        <v>60104.21</v>
      </c>
      <c r="D39" s="365">
        <v>65173.98</v>
      </c>
      <c r="E39" s="365">
        <v>52958.69</v>
      </c>
      <c r="F39" s="365">
        <v>56131.13</v>
      </c>
      <c r="G39" s="365">
        <v>48203.68</v>
      </c>
      <c r="H39" s="365">
        <v>34876.06</v>
      </c>
      <c r="I39" s="365">
        <v>25975.66</v>
      </c>
      <c r="J39" s="365">
        <v>15435.16</v>
      </c>
      <c r="K39" s="365">
        <v>0</v>
      </c>
      <c r="L39" s="365">
        <v>0</v>
      </c>
      <c r="M39" s="365">
        <v>0</v>
      </c>
      <c r="N39" s="366">
        <v>0</v>
      </c>
      <c r="O39" s="365">
        <v>15435.16</v>
      </c>
      <c r="P39" s="368">
        <f t="shared" si="3"/>
        <v>-0.3337321834019666</v>
      </c>
      <c r="Q39" s="296">
        <v>23166.6</v>
      </c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385"/>
      <c r="AD39" s="111"/>
      <c r="AE39" s="111"/>
      <c r="AF39" s="17"/>
    </row>
    <row r="40" spans="1:32" s="19" customFormat="1" ht="12.75">
      <c r="A40" s="362" t="s">
        <v>5</v>
      </c>
      <c r="B40" s="71">
        <v>362262</v>
      </c>
      <c r="C40" s="71">
        <v>304069.89</v>
      </c>
      <c r="D40" s="71">
        <v>265807.8</v>
      </c>
      <c r="E40" s="71">
        <v>218105.7</v>
      </c>
      <c r="F40" s="71">
        <v>195834.15</v>
      </c>
      <c r="G40" s="71">
        <v>160952.27</v>
      </c>
      <c r="H40" s="71">
        <v>133336.52</v>
      </c>
      <c r="I40" s="71">
        <v>92137.66</v>
      </c>
      <c r="J40" s="71">
        <v>61473.46</v>
      </c>
      <c r="K40" s="71">
        <v>0</v>
      </c>
      <c r="L40" s="71">
        <v>0</v>
      </c>
      <c r="M40" s="71">
        <v>0</v>
      </c>
      <c r="N40" s="71">
        <v>0</v>
      </c>
      <c r="O40" s="71">
        <v>61473.46</v>
      </c>
      <c r="P40" s="376">
        <f t="shared" si="3"/>
        <v>-0.39396801924366104</v>
      </c>
      <c r="Q40" s="297">
        <v>101436</v>
      </c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3"/>
      <c r="AD40" s="25"/>
      <c r="AE40" s="25"/>
      <c r="AF40" s="31"/>
    </row>
    <row r="41" spans="1:32" s="30" customFormat="1" ht="12.75">
      <c r="A41" s="362" t="s">
        <v>35</v>
      </c>
      <c r="B41" s="71">
        <v>17846.77</v>
      </c>
      <c r="C41" s="71">
        <v>63934.85</v>
      </c>
      <c r="D41" s="71">
        <v>71730.12</v>
      </c>
      <c r="E41" s="71">
        <v>62155.36</v>
      </c>
      <c r="F41" s="71">
        <v>54829.18</v>
      </c>
      <c r="G41" s="71">
        <v>48070.69</v>
      </c>
      <c r="H41" s="71">
        <v>28314.29</v>
      </c>
      <c r="I41" s="71">
        <v>24420.41</v>
      </c>
      <c r="J41" s="71">
        <v>22334.01</v>
      </c>
      <c r="K41" s="71">
        <v>0</v>
      </c>
      <c r="L41" s="71">
        <v>0</v>
      </c>
      <c r="M41" s="71">
        <v>0</v>
      </c>
      <c r="N41" s="366">
        <v>2615.8</v>
      </c>
      <c r="O41" s="365">
        <v>24949.81</v>
      </c>
      <c r="P41" s="368">
        <f t="shared" si="3"/>
        <v>-0.11514200394376586</v>
      </c>
      <c r="Q41" s="296">
        <v>28196.4</v>
      </c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385"/>
      <c r="AD41" s="111"/>
      <c r="AE41" s="111"/>
      <c r="AF41" s="17"/>
    </row>
    <row r="42" spans="1:32" s="19" customFormat="1" ht="12.75">
      <c r="A42" s="361" t="s">
        <v>6</v>
      </c>
      <c r="B42" s="365">
        <v>322187.06</v>
      </c>
      <c r="C42" s="365">
        <v>287706.01</v>
      </c>
      <c r="D42" s="365">
        <v>274320.46</v>
      </c>
      <c r="E42" s="365">
        <v>233380.76</v>
      </c>
      <c r="F42" s="365">
        <v>225382.01</v>
      </c>
      <c r="G42" s="365">
        <v>177304.03</v>
      </c>
      <c r="H42" s="365">
        <v>150103.2</v>
      </c>
      <c r="I42" s="365">
        <v>137631.84</v>
      </c>
      <c r="J42" s="365">
        <v>93264.88</v>
      </c>
      <c r="K42" s="365">
        <v>0</v>
      </c>
      <c r="L42" s="365">
        <v>0</v>
      </c>
      <c r="M42" s="70">
        <v>0</v>
      </c>
      <c r="N42" s="366">
        <v>0</v>
      </c>
      <c r="O42" s="365">
        <v>93264.88</v>
      </c>
      <c r="P42" s="368">
        <f t="shared" si="3"/>
        <v>-0.32924196657173266</v>
      </c>
      <c r="Q42" s="297">
        <v>139044</v>
      </c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3"/>
      <c r="AD42" s="25"/>
      <c r="AE42" s="25"/>
      <c r="AF42" s="31"/>
    </row>
    <row r="43" spans="1:32" s="30" customFormat="1" ht="12.75">
      <c r="A43" s="362" t="s">
        <v>7</v>
      </c>
      <c r="B43" s="71">
        <v>24867.68</v>
      </c>
      <c r="C43" s="71">
        <v>24280.2</v>
      </c>
      <c r="D43" s="71">
        <v>23562.2</v>
      </c>
      <c r="E43" s="71">
        <v>17224.2</v>
      </c>
      <c r="F43" s="71">
        <v>16769.5</v>
      </c>
      <c r="G43" s="71">
        <v>16975.1</v>
      </c>
      <c r="H43" s="71">
        <v>19274.5</v>
      </c>
      <c r="I43" s="71">
        <v>15408</v>
      </c>
      <c r="J43" s="71">
        <v>5132.3</v>
      </c>
      <c r="K43" s="71">
        <v>0</v>
      </c>
      <c r="L43" s="71">
        <v>0</v>
      </c>
      <c r="M43" s="71">
        <v>0</v>
      </c>
      <c r="N43" s="366">
        <v>0</v>
      </c>
      <c r="O43" s="365">
        <v>5132.3</v>
      </c>
      <c r="P43" s="368">
        <f t="shared" si="3"/>
        <v>-0.5395181911982414</v>
      </c>
      <c r="Q43" s="296">
        <v>11145.5</v>
      </c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385"/>
      <c r="AD43" s="111"/>
      <c r="AE43" s="111"/>
      <c r="AF43" s="17"/>
    </row>
    <row r="44" spans="1:32" s="30" customFormat="1" ht="12.75">
      <c r="A44" s="362" t="s">
        <v>36</v>
      </c>
      <c r="B44" s="71">
        <v>41800.89</v>
      </c>
      <c r="C44" s="71">
        <v>26733.59</v>
      </c>
      <c r="D44" s="71">
        <v>27438.02</v>
      </c>
      <c r="E44" s="71">
        <v>26263.87</v>
      </c>
      <c r="F44" s="71">
        <v>22902.66</v>
      </c>
      <c r="G44" s="71">
        <v>18638.84</v>
      </c>
      <c r="H44" s="71">
        <v>20018.2</v>
      </c>
      <c r="I44" s="71">
        <v>18072.02</v>
      </c>
      <c r="J44" s="71">
        <v>13246.28</v>
      </c>
      <c r="K44" s="71">
        <v>0</v>
      </c>
      <c r="L44" s="71">
        <v>0</v>
      </c>
      <c r="M44" s="71">
        <v>0</v>
      </c>
      <c r="N44" s="366">
        <v>0</v>
      </c>
      <c r="O44" s="365">
        <v>13246.28</v>
      </c>
      <c r="P44" s="368">
        <f t="shared" si="3"/>
        <v>0.062243285939968425</v>
      </c>
      <c r="Q44" s="296">
        <v>12470.1</v>
      </c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385"/>
      <c r="AD44" s="111"/>
      <c r="AE44" s="111"/>
      <c r="AF44" s="17"/>
    </row>
    <row r="45" spans="1:32" s="30" customFormat="1" ht="12.75">
      <c r="A45" s="362" t="s">
        <v>37</v>
      </c>
      <c r="B45" s="71">
        <v>101748.3</v>
      </c>
      <c r="C45" s="71">
        <v>160065.7</v>
      </c>
      <c r="D45" s="71">
        <v>98675.2</v>
      </c>
      <c r="E45" s="71">
        <v>78801.7</v>
      </c>
      <c r="F45" s="71">
        <v>80544.9</v>
      </c>
      <c r="G45" s="71">
        <v>66023.1</v>
      </c>
      <c r="H45" s="71">
        <v>60313.4</v>
      </c>
      <c r="I45" s="71">
        <v>53168.9</v>
      </c>
      <c r="J45" s="71">
        <v>37118.32</v>
      </c>
      <c r="K45" s="71">
        <v>0</v>
      </c>
      <c r="L45" s="71">
        <v>0</v>
      </c>
      <c r="M45" s="149">
        <v>0</v>
      </c>
      <c r="N45" s="366">
        <v>137.6</v>
      </c>
      <c r="O45" s="365">
        <v>37255.92</v>
      </c>
      <c r="P45" s="368">
        <f t="shared" si="3"/>
        <v>-0.05262210332788318</v>
      </c>
      <c r="Q45" s="296">
        <v>39325.3</v>
      </c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385"/>
      <c r="AD45" s="111"/>
      <c r="AE45" s="111"/>
      <c r="AF45" s="17"/>
    </row>
    <row r="46" spans="1:32" s="30" customFormat="1" ht="12.75">
      <c r="A46" s="362" t="s">
        <v>8</v>
      </c>
      <c r="B46" s="71">
        <v>83886.8</v>
      </c>
      <c r="C46" s="71">
        <v>78395.53</v>
      </c>
      <c r="D46" s="71">
        <v>59855.96</v>
      </c>
      <c r="E46" s="71">
        <v>47454.9</v>
      </c>
      <c r="F46" s="71">
        <v>37271.93</v>
      </c>
      <c r="G46" s="71">
        <v>33095.2</v>
      </c>
      <c r="H46" s="71">
        <v>25560.01</v>
      </c>
      <c r="I46" s="71">
        <v>20123.24</v>
      </c>
      <c r="J46" s="71">
        <v>14545.91</v>
      </c>
      <c r="K46" s="71">
        <v>0</v>
      </c>
      <c r="L46" s="71">
        <v>0</v>
      </c>
      <c r="M46" s="71">
        <v>0</v>
      </c>
      <c r="N46" s="366">
        <v>0</v>
      </c>
      <c r="O46" s="365">
        <v>14545.91</v>
      </c>
      <c r="P46" s="368">
        <f t="shared" si="3"/>
        <v>0.1671368622070305</v>
      </c>
      <c r="Q46" s="296">
        <v>12462.9</v>
      </c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385"/>
      <c r="AD46" s="111"/>
      <c r="AE46" s="111"/>
      <c r="AF46" s="17"/>
    </row>
    <row r="47" spans="1:32" s="19" customFormat="1" ht="12.75">
      <c r="A47" s="374" t="s">
        <v>38</v>
      </c>
      <c r="B47" s="375">
        <v>230221.9</v>
      </c>
      <c r="C47" s="375">
        <v>189702.4</v>
      </c>
      <c r="D47" s="375">
        <v>220797.9</v>
      </c>
      <c r="E47" s="375">
        <v>200532.6</v>
      </c>
      <c r="F47" s="375">
        <v>183937.9</v>
      </c>
      <c r="G47" s="375">
        <v>168061.3</v>
      </c>
      <c r="H47" s="375">
        <v>157878.1</v>
      </c>
      <c r="I47" s="375">
        <v>107088.3</v>
      </c>
      <c r="J47" s="375">
        <v>104860.9</v>
      </c>
      <c r="K47" s="375">
        <v>0</v>
      </c>
      <c r="L47" s="375">
        <v>0</v>
      </c>
      <c r="M47" s="375">
        <v>0</v>
      </c>
      <c r="N47" s="375">
        <v>17.6</v>
      </c>
      <c r="O47" s="375">
        <v>104878.5</v>
      </c>
      <c r="P47" s="377">
        <f t="shared" si="3"/>
        <v>0.15630137031610217</v>
      </c>
      <c r="Q47" s="297">
        <v>90701.7</v>
      </c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3"/>
      <c r="AD47" s="25"/>
      <c r="AE47" s="25"/>
      <c r="AF47" s="31"/>
    </row>
    <row r="48" spans="1:32" s="30" customFormat="1" ht="12.75">
      <c r="A48" s="362" t="s">
        <v>9</v>
      </c>
      <c r="B48" s="71">
        <v>20808.6</v>
      </c>
      <c r="C48" s="71">
        <v>8587.9</v>
      </c>
      <c r="D48" s="71">
        <v>6202.3</v>
      </c>
      <c r="E48" s="71">
        <v>5912.7</v>
      </c>
      <c r="F48" s="71">
        <v>5650.7</v>
      </c>
      <c r="G48" s="71">
        <v>5654.6</v>
      </c>
      <c r="H48" s="71">
        <v>4934.6</v>
      </c>
      <c r="I48" s="71">
        <v>5194.1</v>
      </c>
      <c r="J48" s="71">
        <v>2985</v>
      </c>
      <c r="K48" s="71">
        <v>0</v>
      </c>
      <c r="L48" s="71">
        <v>0</v>
      </c>
      <c r="M48" s="71">
        <v>0</v>
      </c>
      <c r="N48" s="366">
        <v>5612.5</v>
      </c>
      <c r="O48" s="365">
        <v>8597.5</v>
      </c>
      <c r="P48" s="368">
        <f t="shared" si="3"/>
        <v>-0.21828828091614152</v>
      </c>
      <c r="Q48" s="296">
        <v>10998.3</v>
      </c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385"/>
      <c r="AD48" s="111"/>
      <c r="AE48" s="111"/>
      <c r="AF48" s="17"/>
    </row>
    <row r="49" spans="1:32" s="30" customFormat="1" ht="12.75">
      <c r="A49" s="362" t="s">
        <v>39</v>
      </c>
      <c r="B49" s="71">
        <v>54391.71</v>
      </c>
      <c r="C49" s="71">
        <v>40702.55</v>
      </c>
      <c r="D49" s="71">
        <v>39584.05</v>
      </c>
      <c r="E49" s="71">
        <v>42553.27</v>
      </c>
      <c r="F49" s="71">
        <v>35581.97</v>
      </c>
      <c r="G49" s="71">
        <v>30613.91</v>
      </c>
      <c r="H49" s="71">
        <v>22461.6</v>
      </c>
      <c r="I49" s="71">
        <v>20185.71</v>
      </c>
      <c r="J49" s="71">
        <v>10786.73</v>
      </c>
      <c r="K49" s="71">
        <v>0</v>
      </c>
      <c r="L49" s="71">
        <v>0</v>
      </c>
      <c r="M49" s="71">
        <v>0</v>
      </c>
      <c r="N49" s="366">
        <v>1253.06</v>
      </c>
      <c r="O49" s="365">
        <v>12039.79</v>
      </c>
      <c r="P49" s="368">
        <f t="shared" si="3"/>
        <v>-0.47385668899755706</v>
      </c>
      <c r="Q49" s="296">
        <v>22883.1</v>
      </c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385"/>
      <c r="AD49" s="111"/>
      <c r="AE49" s="111"/>
      <c r="AF49" s="17"/>
    </row>
    <row r="50" spans="1:32" s="30" customFormat="1" ht="12.75">
      <c r="A50" s="362" t="s">
        <v>25</v>
      </c>
      <c r="B50" s="71">
        <v>1731.14</v>
      </c>
      <c r="C50" s="71">
        <v>1607.8</v>
      </c>
      <c r="D50" s="71">
        <v>1083.55</v>
      </c>
      <c r="E50" s="71">
        <v>955.65</v>
      </c>
      <c r="F50" s="71">
        <v>836.85</v>
      </c>
      <c r="G50" s="71">
        <v>774.94</v>
      </c>
      <c r="H50" s="71">
        <v>849.25</v>
      </c>
      <c r="I50" s="71">
        <v>811.55</v>
      </c>
      <c r="J50" s="71">
        <v>619.15</v>
      </c>
      <c r="K50" s="71">
        <v>0</v>
      </c>
      <c r="L50" s="71">
        <v>0</v>
      </c>
      <c r="M50" s="71">
        <v>0</v>
      </c>
      <c r="N50" s="366">
        <v>0</v>
      </c>
      <c r="O50" s="365">
        <v>619.15</v>
      </c>
      <c r="P50" s="368">
        <f t="shared" si="3"/>
        <v>-0.4098837209302326</v>
      </c>
      <c r="Q50" s="296">
        <v>1049.2</v>
      </c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385"/>
      <c r="AD50" s="111"/>
      <c r="AE50" s="111"/>
      <c r="AF50" s="17"/>
    </row>
    <row r="51" spans="1:32" s="30" customFormat="1" ht="12.75">
      <c r="A51" s="362" t="s">
        <v>10</v>
      </c>
      <c r="B51" s="71">
        <v>41606.06</v>
      </c>
      <c r="C51" s="71">
        <v>30474.98</v>
      </c>
      <c r="D51" s="71">
        <v>25317.27</v>
      </c>
      <c r="E51" s="71">
        <v>24884.66</v>
      </c>
      <c r="F51" s="71">
        <v>24078.49</v>
      </c>
      <c r="G51" s="71">
        <v>22194.19</v>
      </c>
      <c r="H51" s="71">
        <v>15537.7</v>
      </c>
      <c r="I51" s="71">
        <v>14998.11</v>
      </c>
      <c r="J51" s="71">
        <v>9868.1</v>
      </c>
      <c r="K51" s="71">
        <v>0</v>
      </c>
      <c r="L51" s="71">
        <v>0</v>
      </c>
      <c r="M51" s="71">
        <v>0</v>
      </c>
      <c r="N51" s="366">
        <v>12.5</v>
      </c>
      <c r="O51" s="365">
        <v>9880.6</v>
      </c>
      <c r="P51" s="368">
        <f t="shared" si="3"/>
        <v>-0.1392380803038618</v>
      </c>
      <c r="Q51" s="296">
        <v>11478.9</v>
      </c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385"/>
      <c r="AD51" s="111"/>
      <c r="AE51" s="111"/>
      <c r="AF51" s="17"/>
    </row>
    <row r="52" spans="1:32" s="30" customFormat="1" ht="12.75">
      <c r="A52" s="362" t="s">
        <v>11</v>
      </c>
      <c r="B52" s="71">
        <v>19469.08</v>
      </c>
      <c r="C52" s="71">
        <v>13470.1</v>
      </c>
      <c r="D52" s="71">
        <v>12441.78</v>
      </c>
      <c r="E52" s="71">
        <v>12433.88</v>
      </c>
      <c r="F52" s="71">
        <v>11001.08</v>
      </c>
      <c r="G52" s="71">
        <v>11383.18</v>
      </c>
      <c r="H52" s="71">
        <v>13026.05</v>
      </c>
      <c r="I52" s="71">
        <v>10217.1</v>
      </c>
      <c r="J52" s="71">
        <v>8360.98</v>
      </c>
      <c r="K52" s="71">
        <v>0</v>
      </c>
      <c r="L52" s="71">
        <v>0</v>
      </c>
      <c r="M52" s="71">
        <v>0</v>
      </c>
      <c r="N52" s="366">
        <v>0</v>
      </c>
      <c r="O52" s="365">
        <v>8360.98</v>
      </c>
      <c r="P52" s="368">
        <f t="shared" si="3"/>
        <v>-0.08148351587990389</v>
      </c>
      <c r="Q52" s="296">
        <v>9102.7</v>
      </c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385"/>
      <c r="AD52" s="111"/>
      <c r="AE52" s="111"/>
      <c r="AF52" s="17"/>
    </row>
    <row r="53" spans="1:32" s="30" customFormat="1" ht="12.75">
      <c r="A53" s="362" t="s">
        <v>40</v>
      </c>
      <c r="B53" s="71">
        <v>13512.3</v>
      </c>
      <c r="C53" s="71">
        <v>5646.6</v>
      </c>
      <c r="D53" s="71">
        <v>13870.3</v>
      </c>
      <c r="E53" s="71">
        <v>13465.8</v>
      </c>
      <c r="F53" s="71">
        <v>12454.7</v>
      </c>
      <c r="G53" s="71">
        <v>2087.1</v>
      </c>
      <c r="H53" s="71">
        <v>1478.2</v>
      </c>
      <c r="I53" s="71">
        <v>7052.5</v>
      </c>
      <c r="J53" s="71">
        <v>2511.4</v>
      </c>
      <c r="K53" s="71">
        <v>0</v>
      </c>
      <c r="L53" s="71">
        <v>0</v>
      </c>
      <c r="M53" s="71">
        <v>0</v>
      </c>
      <c r="N53" s="366">
        <v>0</v>
      </c>
      <c r="O53" s="365">
        <v>2511.4</v>
      </c>
      <c r="P53" s="368">
        <f t="shared" si="3"/>
        <v>-0.7822800173385349</v>
      </c>
      <c r="Q53" s="296">
        <v>11535</v>
      </c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385"/>
      <c r="AD53" s="111"/>
      <c r="AE53" s="111"/>
      <c r="AF53" s="17"/>
    </row>
    <row r="54" spans="1:32" s="30" customFormat="1" ht="12.75">
      <c r="A54" s="362" t="s">
        <v>12</v>
      </c>
      <c r="B54" s="71">
        <v>4799.39</v>
      </c>
      <c r="C54" s="71">
        <v>4307.09</v>
      </c>
      <c r="D54" s="71">
        <v>3945.99</v>
      </c>
      <c r="E54" s="71">
        <v>6969.17</v>
      </c>
      <c r="F54" s="71">
        <v>6843.71</v>
      </c>
      <c r="G54" s="71">
        <v>5804.99</v>
      </c>
      <c r="H54" s="71">
        <v>5665.15</v>
      </c>
      <c r="I54" s="71">
        <v>5501.6</v>
      </c>
      <c r="J54" s="71">
        <v>4937.5</v>
      </c>
      <c r="K54" s="71">
        <v>0</v>
      </c>
      <c r="L54" s="71">
        <v>0</v>
      </c>
      <c r="M54" s="71">
        <v>0</v>
      </c>
      <c r="N54" s="366">
        <v>0</v>
      </c>
      <c r="O54" s="365">
        <v>4937.5</v>
      </c>
      <c r="P54" s="368"/>
      <c r="Q54" s="296">
        <v>404.6</v>
      </c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385"/>
      <c r="AD54" s="111"/>
      <c r="AE54" s="111"/>
      <c r="AF54" s="17"/>
    </row>
    <row r="55" spans="1:32" s="30" customFormat="1" ht="12.75">
      <c r="A55" s="363" t="s">
        <v>31</v>
      </c>
      <c r="B55" s="369">
        <v>0</v>
      </c>
      <c r="C55" s="369">
        <v>0</v>
      </c>
      <c r="D55" s="369">
        <v>0</v>
      </c>
      <c r="E55" s="369">
        <v>415</v>
      </c>
      <c r="F55" s="369">
        <v>347.84</v>
      </c>
      <c r="G55" s="369">
        <v>1049.24</v>
      </c>
      <c r="H55" s="369">
        <v>913.14</v>
      </c>
      <c r="I55" s="369">
        <v>696.04</v>
      </c>
      <c r="J55" s="369">
        <v>0</v>
      </c>
      <c r="K55" s="369">
        <v>0</v>
      </c>
      <c r="L55" s="369">
        <v>0</v>
      </c>
      <c r="M55" s="369">
        <v>0</v>
      </c>
      <c r="N55" s="366">
        <v>0</v>
      </c>
      <c r="O55" s="365">
        <v>0</v>
      </c>
      <c r="P55" s="368">
        <f t="shared" si="3"/>
        <v>0</v>
      </c>
      <c r="Q55" s="296">
        <v>0</v>
      </c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385"/>
      <c r="AD55" s="111"/>
      <c r="AE55" s="111"/>
      <c r="AF55" s="17"/>
    </row>
    <row r="56" spans="1:32" s="34" customFormat="1" ht="12.75" thickBot="1">
      <c r="A56" s="286" t="s">
        <v>13</v>
      </c>
      <c r="B56" s="360">
        <f aca="true" t="shared" si="4" ref="B56:I56">SUM(B34:B55)</f>
        <v>2962803.5300000003</v>
      </c>
      <c r="C56" s="360">
        <f t="shared" si="4"/>
        <v>2931917.1499999994</v>
      </c>
      <c r="D56" s="360">
        <f t="shared" si="4"/>
        <v>2726681.1099999994</v>
      </c>
      <c r="E56" s="360">
        <f t="shared" si="4"/>
        <v>2434054.5100000002</v>
      </c>
      <c r="F56" s="360">
        <f t="shared" si="4"/>
        <v>2324451.5400000005</v>
      </c>
      <c r="G56" s="360">
        <f t="shared" si="4"/>
        <v>2031821.6500000001</v>
      </c>
      <c r="H56" s="360">
        <f t="shared" si="4"/>
        <v>1721035.0599999998</v>
      </c>
      <c r="I56" s="360">
        <f t="shared" si="4"/>
        <v>1428987.2900000005</v>
      </c>
      <c r="J56" s="360">
        <f>SUM(J34:J55)</f>
        <v>1051314.5899999999</v>
      </c>
      <c r="K56" s="281">
        <f>SUM(K34:K55)</f>
        <v>0</v>
      </c>
      <c r="L56" s="281">
        <f>SUM(L34:L55)</f>
        <v>0</v>
      </c>
      <c r="M56" s="281">
        <f>SUM(M34:M55)</f>
        <v>0</v>
      </c>
      <c r="N56" s="282">
        <f>SUM(N33:N55)</f>
        <v>9649.06</v>
      </c>
      <c r="O56" s="283">
        <f>SUM(O33:O55)</f>
        <v>1060963.6500000001</v>
      </c>
      <c r="P56" s="284">
        <f>IF(Q56&lt;&gt;0,(O56-Q56)/Q56,0)</f>
        <v>-0.09341119782342862</v>
      </c>
      <c r="Q56" s="297">
        <f>SUM(Q34:Q55)</f>
        <v>1170281</v>
      </c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0"/>
      <c r="AD56" s="70"/>
      <c r="AE56" s="70"/>
      <c r="AF56" s="73"/>
    </row>
    <row r="57" spans="1:46" ht="14.25">
      <c r="A57" s="35" t="s">
        <v>44</v>
      </c>
      <c r="B57" s="36" t="s">
        <v>32</v>
      </c>
      <c r="C57" s="21"/>
      <c r="D57" s="22"/>
      <c r="E57" s="26"/>
      <c r="F57" s="23"/>
      <c r="G57" s="23"/>
      <c r="H57" s="24"/>
      <c r="I57" s="23"/>
      <c r="J57" s="23"/>
      <c r="K57" s="23"/>
      <c r="L57" s="23"/>
      <c r="M57" s="23"/>
      <c r="N57" s="57"/>
      <c r="O57" s="2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</row>
    <row r="58" spans="1:46" ht="15.75" customHeight="1">
      <c r="A58" s="35" t="s">
        <v>43</v>
      </c>
      <c r="B58" s="35"/>
      <c r="C58" s="38"/>
      <c r="D58" s="38"/>
      <c r="E58" s="38"/>
      <c r="F58" s="38"/>
      <c r="G58" s="38"/>
      <c r="H58" s="38"/>
      <c r="I58" s="38"/>
      <c r="J58" s="39"/>
      <c r="K58" s="39"/>
      <c r="L58" s="23"/>
      <c r="M58" s="23"/>
      <c r="N58" s="58"/>
      <c r="O58" s="40"/>
      <c r="AD58" s="387" t="s">
        <v>14</v>
      </c>
      <c r="AE58" s="365" t="s">
        <v>0</v>
      </c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</row>
    <row r="59" spans="1:46" ht="1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59"/>
      <c r="O59" s="68"/>
      <c r="AC59" s="73"/>
      <c r="AD59" s="388" t="s">
        <v>85</v>
      </c>
      <c r="AE59" s="388" t="s">
        <v>97</v>
      </c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</row>
    <row r="60" spans="1:46" ht="14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39"/>
      <c r="L60" s="43"/>
      <c r="M60" s="43"/>
      <c r="N60" s="60"/>
      <c r="O60" s="44"/>
      <c r="AC60" s="385" t="s">
        <v>26</v>
      </c>
      <c r="AD60" s="14">
        <v>2253309.3</v>
      </c>
      <c r="AE60" s="16">
        <v>2977632.49</v>
      </c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</row>
    <row r="61" spans="1:46" ht="13.5" customHeight="1">
      <c r="A61" s="41"/>
      <c r="B61" s="41"/>
      <c r="C61" s="41"/>
      <c r="D61" s="41"/>
      <c r="E61" s="41"/>
      <c r="F61" s="41"/>
      <c r="G61" s="41"/>
      <c r="H61" s="41"/>
      <c r="I61" s="41"/>
      <c r="J61" s="43"/>
      <c r="K61" s="39"/>
      <c r="L61" s="43"/>
      <c r="M61" s="43"/>
      <c r="N61" s="57"/>
      <c r="O61" s="44"/>
      <c r="AC61" s="385" t="s">
        <v>27</v>
      </c>
      <c r="AD61" s="14">
        <v>2659587.1</v>
      </c>
      <c r="AE61" s="16">
        <v>2945414.35</v>
      </c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</row>
    <row r="62" spans="1:46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3"/>
      <c r="K62" s="23"/>
      <c r="L62" s="23"/>
      <c r="M62" s="23"/>
      <c r="N62" s="57"/>
      <c r="O62" s="44"/>
      <c r="AC62" s="385" t="s">
        <v>28</v>
      </c>
      <c r="AD62" s="14">
        <v>2530056.9</v>
      </c>
      <c r="AE62" s="16">
        <v>2739583.11</v>
      </c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1:46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3"/>
      <c r="K63" s="23"/>
      <c r="L63" s="23"/>
      <c r="M63" s="45"/>
      <c r="N63" s="57"/>
      <c r="O63" s="44"/>
      <c r="AC63" s="385" t="s">
        <v>15</v>
      </c>
      <c r="AD63" s="14">
        <v>2359810.9</v>
      </c>
      <c r="AE63" s="16">
        <v>2446789.29</v>
      </c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</row>
    <row r="64" spans="1:46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3"/>
      <c r="K64" s="23"/>
      <c r="L64" s="23"/>
      <c r="M64" s="23"/>
      <c r="N64" s="57"/>
      <c r="O64" s="44"/>
      <c r="AC64" s="385" t="s">
        <v>16</v>
      </c>
      <c r="AD64" s="14">
        <v>2262080</v>
      </c>
      <c r="AE64" s="16">
        <v>2336984.63</v>
      </c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spans="1:46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3"/>
      <c r="K65" s="23"/>
      <c r="L65" s="23"/>
      <c r="M65" s="23"/>
      <c r="N65" s="57"/>
      <c r="O65" s="44"/>
      <c r="AC65" s="385" t="s">
        <v>17</v>
      </c>
      <c r="AD65" s="14">
        <v>2031476.9</v>
      </c>
      <c r="AE65" s="16">
        <v>2042653.08</v>
      </c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</row>
    <row r="66" spans="1:46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3"/>
      <c r="K66" s="23"/>
      <c r="L66" s="23"/>
      <c r="M66" s="23"/>
      <c r="N66" s="57"/>
      <c r="O66" s="44"/>
      <c r="AC66" s="385" t="s">
        <v>18</v>
      </c>
      <c r="AD66" s="14">
        <v>1768275.3</v>
      </c>
      <c r="AE66" s="16">
        <v>1730557.12</v>
      </c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</row>
    <row r="67" spans="1:46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3"/>
      <c r="K67" s="23"/>
      <c r="L67" s="23"/>
      <c r="M67" s="23"/>
      <c r="N67" s="57"/>
      <c r="O67" s="44"/>
      <c r="AC67" s="385" t="s">
        <v>19</v>
      </c>
      <c r="AD67" s="14">
        <v>1523848.8</v>
      </c>
      <c r="AE67" s="16">
        <v>1438677.05</v>
      </c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</row>
    <row r="68" spans="1:46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3"/>
      <c r="K68" s="23"/>
      <c r="L68" s="23"/>
      <c r="M68" s="23"/>
      <c r="N68" s="57"/>
      <c r="O68" s="44"/>
      <c r="AC68" s="385" t="s">
        <v>20</v>
      </c>
      <c r="AD68" s="14">
        <v>1170281</v>
      </c>
      <c r="AE68" s="16">
        <v>1060963.66</v>
      </c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</row>
    <row r="69" spans="1:46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3"/>
      <c r="K69" s="23"/>
      <c r="L69" s="46"/>
      <c r="M69" s="47"/>
      <c r="N69" s="61"/>
      <c r="O69" s="44"/>
      <c r="AC69" s="385" t="s">
        <v>22</v>
      </c>
      <c r="AD69" s="14">
        <v>794321.1</v>
      </c>
      <c r="AE69" s="16">
        <v>0</v>
      </c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3"/>
      <c r="K70" s="23"/>
      <c r="L70" s="46"/>
      <c r="M70" s="174" t="s">
        <v>86</v>
      </c>
      <c r="N70" s="61"/>
      <c r="O70" s="44"/>
      <c r="AC70" s="385" t="s">
        <v>21</v>
      </c>
      <c r="AD70" s="14">
        <v>490081.8</v>
      </c>
      <c r="AE70" s="16">
        <v>0</v>
      </c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</row>
    <row r="71" spans="1:46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3"/>
      <c r="K71" s="23"/>
      <c r="L71" s="46"/>
      <c r="M71" s="248" t="s">
        <v>89</v>
      </c>
      <c r="N71" s="61"/>
      <c r="O71" s="44"/>
      <c r="P71" s="17"/>
      <c r="Q71" s="17"/>
      <c r="AC71" s="385" t="s">
        <v>23</v>
      </c>
      <c r="AD71" s="14">
        <v>193378.2</v>
      </c>
      <c r="AE71" s="16">
        <v>0</v>
      </c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</row>
    <row r="72" spans="1:46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3"/>
      <c r="K72" s="23"/>
      <c r="L72" s="46"/>
      <c r="M72" s="47"/>
      <c r="N72" s="61"/>
      <c r="O72" s="44"/>
      <c r="P72" s="17"/>
      <c r="Q72" s="17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46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3"/>
      <c r="K73" s="23"/>
      <c r="L73" s="23"/>
      <c r="M73" s="49"/>
      <c r="N73" s="57"/>
      <c r="O73" s="44"/>
      <c r="P73" s="17"/>
      <c r="Q73" s="17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</row>
    <row r="74" spans="1:46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3"/>
      <c r="K74" s="23"/>
      <c r="L74" s="45" t="s">
        <v>30</v>
      </c>
      <c r="M74" s="49"/>
      <c r="N74" s="57"/>
      <c r="O74" s="44"/>
      <c r="P74" s="17"/>
      <c r="Q74" s="17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</row>
    <row r="75" spans="1:46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39"/>
      <c r="K75" s="23"/>
      <c r="M75" s="49"/>
      <c r="N75" s="57"/>
      <c r="O75" s="44"/>
      <c r="P75" s="17"/>
      <c r="Q75" s="17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</row>
    <row r="76" spans="1:46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39"/>
      <c r="K76" s="23"/>
      <c r="L76" s="23"/>
      <c r="M76" s="23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  <row r="77" spans="1:46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39"/>
      <c r="K77" s="23"/>
      <c r="L77" s="23"/>
      <c r="M77" s="23"/>
      <c r="N77" s="353">
        <f ca="1">NOW()</f>
        <v>41022.63480810185</v>
      </c>
      <c r="O77" s="353"/>
      <c r="P77" s="353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</row>
    <row r="78" spans="1:46" ht="6" customHeight="1">
      <c r="A78" s="41"/>
      <c r="B78" s="41"/>
      <c r="C78" s="41"/>
      <c r="D78" s="41"/>
      <c r="E78" s="41"/>
      <c r="F78" s="41"/>
      <c r="G78" s="41"/>
      <c r="H78" s="41"/>
      <c r="I78" s="41"/>
      <c r="J78" s="39"/>
      <c r="K78" s="50"/>
      <c r="L78" s="50"/>
      <c r="M78" s="50"/>
      <c r="N78" s="62"/>
      <c r="O78" s="69"/>
      <c r="P78" s="17"/>
      <c r="Q78" s="17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</row>
    <row r="79" spans="16:46" ht="12.75">
      <c r="P79" s="17"/>
      <c r="Q79" s="17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</row>
    <row r="80" spans="16:46" ht="12.75">
      <c r="P80" s="17"/>
      <c r="Q80" s="17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</row>
    <row r="81" spans="16:46" ht="12.75">
      <c r="P81" s="17"/>
      <c r="Q81" s="17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</row>
    <row r="82" spans="16:46" ht="12.75">
      <c r="P82" s="17"/>
      <c r="Q82" s="17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</row>
    <row r="83" spans="16:46" ht="12.75">
      <c r="P83" s="17"/>
      <c r="Q83" s="17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</row>
    <row r="84" spans="16:46" ht="12.75">
      <c r="P84" s="17"/>
      <c r="Q84" s="17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</row>
    <row r="85" spans="16:46" ht="12.75">
      <c r="P85" s="17"/>
      <c r="Q85" s="17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</row>
    <row r="86" spans="16:46" ht="12.75">
      <c r="P86" s="17"/>
      <c r="Q86" s="17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</row>
    <row r="87" spans="16:46" ht="12.75">
      <c r="P87" s="17"/>
      <c r="Q87" s="17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</row>
    <row r="88" spans="16:46" ht="12.75">
      <c r="P88" s="17"/>
      <c r="Q88" s="17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</row>
    <row r="89" spans="16:46" ht="12.75">
      <c r="P89" s="17"/>
      <c r="Q89" s="17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</row>
    <row r="90" spans="16:46" ht="12.75">
      <c r="P90" s="17"/>
      <c r="Q90" s="17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</row>
    <row r="91" spans="16:46" ht="12.75">
      <c r="P91" s="17"/>
      <c r="Q91" s="17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</row>
    <row r="92" spans="16:46" ht="12.75">
      <c r="P92" s="17"/>
      <c r="Q92" s="17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</row>
    <row r="93" spans="16:46" ht="12.75">
      <c r="P93" s="17"/>
      <c r="Q93" s="17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</row>
    <row r="94" spans="16:46" ht="12.75">
      <c r="P94" s="17"/>
      <c r="Q94" s="17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</row>
    <row r="95" spans="16:46" ht="12.75">
      <c r="P95" s="17"/>
      <c r="Q95" s="17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</row>
    <row r="96" spans="16:46" ht="12.75">
      <c r="P96" s="17"/>
      <c r="Q96" s="17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</row>
    <row r="97" spans="16:46" ht="12.75">
      <c r="P97" s="17"/>
      <c r="Q97" s="17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</row>
    <row r="98" spans="16:46" ht="12.75">
      <c r="P98" s="17"/>
      <c r="Q98" s="17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</row>
    <row r="99" spans="16:46" ht="12.75">
      <c r="P99" s="17"/>
      <c r="Q99" s="17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</row>
    <row r="100" spans="16:46" ht="12.75">
      <c r="P100" s="17"/>
      <c r="Q100" s="17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</row>
    <row r="101" spans="16:46" ht="12.75">
      <c r="P101" s="17"/>
      <c r="Q101" s="17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</row>
    <row r="102" spans="16:46" ht="12.75">
      <c r="P102" s="17"/>
      <c r="Q102" s="17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</row>
    <row r="103" spans="16:46" ht="12.75">
      <c r="P103" s="17"/>
      <c r="Q103" s="17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</row>
    <row r="104" spans="16:46" ht="12.75">
      <c r="P104" s="17"/>
      <c r="Q104" s="17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</row>
    <row r="105" spans="16:46" ht="12.75">
      <c r="P105" s="17"/>
      <c r="Q105" s="17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</row>
    <row r="106" spans="16:46" ht="12.75">
      <c r="P106" s="17"/>
      <c r="Q106" s="17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</row>
    <row r="107" spans="16:46" ht="12.75">
      <c r="P107" s="17"/>
      <c r="Q107" s="17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</row>
    <row r="108" spans="16:46" ht="12.75">
      <c r="P108" s="17"/>
      <c r="Q108" s="17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</row>
    <row r="109" spans="16:46" ht="12.75">
      <c r="P109" s="17"/>
      <c r="Q109" s="17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</row>
    <row r="110" spans="16:46" ht="12.75">
      <c r="P110" s="17"/>
      <c r="Q110" s="17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</row>
    <row r="111" spans="16:46" ht="12.75">
      <c r="P111" s="17"/>
      <c r="Q111" s="17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</row>
    <row r="112" spans="16:46" ht="12.75">
      <c r="P112" s="17"/>
      <c r="Q112" s="17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</row>
    <row r="113" spans="16:46" ht="12.75">
      <c r="P113" s="17"/>
      <c r="Q113" s="17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</row>
    <row r="114" spans="16:46" ht="12.75">
      <c r="P114" s="17"/>
      <c r="Q114" s="17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</row>
    <row r="115" spans="16:46" ht="12.75">
      <c r="P115" s="17"/>
      <c r="Q115" s="17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</row>
    <row r="116" spans="16:46" ht="12.75">
      <c r="P116" s="17"/>
      <c r="Q116" s="17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</row>
    <row r="117" spans="16:46" ht="12.75">
      <c r="P117" s="17"/>
      <c r="Q117" s="17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</row>
    <row r="118" spans="16:46" ht="12.75">
      <c r="P118" s="17"/>
      <c r="Q118" s="17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</row>
    <row r="119" spans="16:46" ht="12.75">
      <c r="P119" s="17"/>
      <c r="Q119" s="17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</row>
    <row r="120" spans="16:46" ht="12.75">
      <c r="P120" s="17"/>
      <c r="Q120" s="17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</row>
    <row r="121" spans="16:46" ht="12.75">
      <c r="P121" s="17"/>
      <c r="Q121" s="17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</row>
    <row r="122" spans="16:46" ht="12.75">
      <c r="P122" s="17"/>
      <c r="Q122" s="17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</row>
    <row r="123" spans="16:46" ht="12.75">
      <c r="P123" s="17"/>
      <c r="Q123" s="17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</row>
    <row r="124" spans="16:46" ht="12.75">
      <c r="P124" s="17"/>
      <c r="Q124" s="17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</row>
    <row r="125" spans="16:46" ht="12.75">
      <c r="P125" s="17"/>
      <c r="Q125" s="17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</row>
    <row r="126" spans="16:46" ht="12.75">
      <c r="P126" s="17"/>
      <c r="Q126" s="17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</row>
    <row r="127" spans="16:46" ht="12.75">
      <c r="P127" s="17"/>
      <c r="Q127" s="17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</row>
    <row r="128" spans="16:46" ht="12.75">
      <c r="P128" s="17"/>
      <c r="Q128" s="17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</row>
    <row r="129" spans="16:46" ht="12.75">
      <c r="P129" s="17"/>
      <c r="Q129" s="17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</row>
    <row r="130" spans="16:46" ht="12.75">
      <c r="P130" s="17"/>
      <c r="Q130" s="17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</row>
    <row r="131" spans="16:46" ht="12.75">
      <c r="P131" s="17"/>
      <c r="Q131" s="17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</row>
    <row r="132" spans="16:46" ht="12.75">
      <c r="P132" s="17"/>
      <c r="Q132" s="17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</row>
    <row r="133" spans="16:46" ht="12.75">
      <c r="P133" s="17"/>
      <c r="Q133" s="17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</row>
    <row r="134" spans="16:46" ht="12.75">
      <c r="P134" s="17"/>
      <c r="Q134" s="17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</row>
    <row r="135" spans="16:46" ht="12.75">
      <c r="P135" s="17"/>
      <c r="Q135" s="17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</row>
    <row r="136" spans="16:46" ht="12.75">
      <c r="P136" s="17"/>
      <c r="Q136" s="17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</row>
    <row r="137" spans="16:46" ht="12.75">
      <c r="P137" s="17"/>
      <c r="Q137" s="17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</row>
    <row r="138" spans="16:46" ht="12.75">
      <c r="P138" s="17"/>
      <c r="Q138" s="17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</row>
    <row r="139" spans="16:46" ht="12.75">
      <c r="P139" s="17"/>
      <c r="Q139" s="17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</row>
    <row r="140" spans="16:46" ht="12.75">
      <c r="P140" s="17"/>
      <c r="Q140" s="17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</row>
    <row r="141" spans="16:46" ht="12.75">
      <c r="P141" s="17"/>
      <c r="Q141" s="17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</row>
    <row r="142" spans="16:46" ht="12.75">
      <c r="P142" s="17"/>
      <c r="Q142" s="17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</row>
    <row r="143" spans="16:46" ht="12.75">
      <c r="P143" s="17"/>
      <c r="Q143" s="17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</row>
    <row r="144" spans="16:46" ht="12.75">
      <c r="P144" s="17"/>
      <c r="Q144" s="17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</row>
    <row r="145" spans="16:46" ht="12.75">
      <c r="P145" s="17"/>
      <c r="Q145" s="17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</row>
    <row r="146" spans="16:46" ht="12.75">
      <c r="P146" s="17"/>
      <c r="Q146" s="17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</row>
    <row r="147" spans="16:46" ht="12.75">
      <c r="P147" s="17"/>
      <c r="Q147" s="17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</row>
    <row r="148" spans="16:46" ht="12.75">
      <c r="P148" s="17"/>
      <c r="Q148" s="17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</row>
    <row r="149" spans="16:46" ht="12.75">
      <c r="P149" s="17"/>
      <c r="Q149" s="17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</row>
    <row r="150" spans="16:46" ht="12.75">
      <c r="P150" s="17"/>
      <c r="Q150" s="17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</row>
    <row r="151" spans="16:46" ht="12.75">
      <c r="P151" s="17"/>
      <c r="Q151" s="17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</row>
    <row r="152" spans="16:46" ht="12.75">
      <c r="P152" s="17"/>
      <c r="Q152" s="17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</row>
    <row r="153" spans="16:46" ht="12.75">
      <c r="P153" s="17"/>
      <c r="Q153" s="17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</row>
    <row r="154" spans="16:46" ht="12.75">
      <c r="P154" s="17"/>
      <c r="Q154" s="17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</row>
    <row r="155" spans="16:46" ht="12.75">
      <c r="P155" s="17"/>
      <c r="Q155" s="17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</row>
    <row r="156" spans="16:46" ht="12.75">
      <c r="P156" s="17"/>
      <c r="Q156" s="17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</row>
    <row r="157" spans="16:46" ht="12.75">
      <c r="P157" s="17"/>
      <c r="Q157" s="17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</row>
    <row r="158" spans="16:46" ht="12.75">
      <c r="P158" s="17"/>
      <c r="Q158" s="17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</row>
    <row r="159" spans="16:46" ht="12.75">
      <c r="P159" s="17"/>
      <c r="Q159" s="17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</row>
    <row r="160" spans="16:46" ht="12.75">
      <c r="P160" s="17"/>
      <c r="Q160" s="17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</row>
    <row r="161" spans="16:46" ht="12.75">
      <c r="P161" s="17"/>
      <c r="Q161" s="17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</row>
    <row r="162" spans="16:46" ht="12.75">
      <c r="P162" s="17"/>
      <c r="Q162" s="17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</row>
    <row r="163" spans="16:46" ht="12.75">
      <c r="P163" s="17"/>
      <c r="Q163" s="17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</row>
    <row r="164" spans="16:46" ht="12.75">
      <c r="P164" s="17"/>
      <c r="Q164" s="17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</row>
    <row r="165" spans="16:46" ht="12.75">
      <c r="P165" s="17"/>
      <c r="Q165" s="17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</row>
    <row r="166" spans="16:46" ht="12.75">
      <c r="P166" s="17"/>
      <c r="Q166" s="17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</row>
    <row r="167" spans="16:46" ht="12.75">
      <c r="P167" s="17"/>
      <c r="Q167" s="17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</row>
    <row r="168" spans="16:46" ht="12.75">
      <c r="P168" s="17"/>
      <c r="Q168" s="17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16:46" ht="12.75">
      <c r="P169" s="17"/>
      <c r="Q169" s="17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</row>
    <row r="170" spans="16:46" ht="12.75">
      <c r="P170" s="17"/>
      <c r="Q170" s="17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16:46" ht="12.75">
      <c r="P171" s="17"/>
      <c r="Q171" s="17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</row>
    <row r="172" spans="16:46" ht="12.75">
      <c r="P172" s="17"/>
      <c r="Q172" s="17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</row>
    <row r="173" spans="16:46" ht="12.75">
      <c r="P173" s="17"/>
      <c r="Q173" s="17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</row>
    <row r="174" spans="16:46" ht="12.75">
      <c r="P174" s="17"/>
      <c r="Q174" s="17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</row>
    <row r="175" spans="16:46" ht="12.75">
      <c r="P175" s="17"/>
      <c r="Q175" s="17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</row>
    <row r="176" spans="16:46" ht="12.75">
      <c r="P176" s="17"/>
      <c r="Q176" s="17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</row>
    <row r="177" spans="16:46" ht="12.75">
      <c r="P177" s="17"/>
      <c r="Q177" s="17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</row>
    <row r="178" spans="16:46" ht="12.75">
      <c r="P178" s="17"/>
      <c r="Q178" s="17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</row>
    <row r="179" spans="16:46" ht="12.75">
      <c r="P179" s="17"/>
      <c r="Q179" s="17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</row>
    <row r="180" spans="16:46" ht="12.75">
      <c r="P180" s="17"/>
      <c r="Q180" s="17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</row>
    <row r="181" spans="16:46" ht="12.75">
      <c r="P181" s="17"/>
      <c r="Q181" s="17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</row>
    <row r="182" spans="16:46" ht="12.75">
      <c r="P182" s="17"/>
      <c r="Q182" s="17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</row>
    <row r="183" spans="16:46" ht="12.75">
      <c r="P183" s="17"/>
      <c r="Q183" s="17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</row>
    <row r="184" spans="16:46" ht="12.75">
      <c r="P184" s="17"/>
      <c r="Q184" s="17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</row>
    <row r="185" spans="16:46" ht="12.75">
      <c r="P185" s="17"/>
      <c r="Q185" s="17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</row>
    <row r="186" spans="16:46" ht="12.75">
      <c r="P186" s="17"/>
      <c r="Q186" s="17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</row>
    <row r="187" spans="16:46" ht="12.75">
      <c r="P187" s="17"/>
      <c r="Q187" s="17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</row>
    <row r="188" spans="16:46" ht="12.75">
      <c r="P188" s="17"/>
      <c r="Q188" s="17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</row>
    <row r="189" spans="16:46" ht="12.75">
      <c r="P189" s="17"/>
      <c r="Q189" s="17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</row>
    <row r="190" spans="16:46" ht="12.75">
      <c r="P190" s="17"/>
      <c r="Q190" s="17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</row>
    <row r="191" spans="16:46" ht="12.75">
      <c r="P191" s="17"/>
      <c r="Q191" s="17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</row>
    <row r="192" spans="16:46" ht="12.75">
      <c r="P192" s="17"/>
      <c r="Q192" s="17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</row>
    <row r="193" spans="16:46" ht="12.75">
      <c r="P193" s="17"/>
      <c r="Q193" s="17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</row>
    <row r="194" spans="16:46" ht="12.75">
      <c r="P194" s="17"/>
      <c r="Q194" s="17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</row>
    <row r="195" spans="16:46" ht="12.75">
      <c r="P195" s="17"/>
      <c r="Q195" s="17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</row>
    <row r="196" spans="16:46" ht="12.75">
      <c r="P196" s="17"/>
      <c r="Q196" s="17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</row>
    <row r="197" spans="16:46" ht="12.75">
      <c r="P197" s="17"/>
      <c r="Q197" s="17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</row>
    <row r="198" spans="16:46" ht="12.75">
      <c r="P198" s="17"/>
      <c r="Q198" s="17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</row>
    <row r="199" spans="16:46" ht="12.75">
      <c r="P199" s="17"/>
      <c r="Q199" s="17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</row>
    <row r="200" spans="16:46" ht="12.75">
      <c r="P200" s="17"/>
      <c r="Q200" s="17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</row>
    <row r="201" spans="16:46" ht="12.75">
      <c r="P201" s="17"/>
      <c r="Q201" s="17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</row>
    <row r="202" spans="16:46" ht="12.75">
      <c r="P202" s="17"/>
      <c r="Q202" s="17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</row>
    <row r="203" spans="16:46" ht="12.75">
      <c r="P203" s="17"/>
      <c r="Q203" s="17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</row>
    <row r="204" spans="16:46" ht="12.75">
      <c r="P204" s="17"/>
      <c r="Q204" s="17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</row>
    <row r="205" spans="16:46" ht="12.75">
      <c r="P205" s="17"/>
      <c r="Q205" s="17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</row>
    <row r="206" spans="16:46" ht="12.75">
      <c r="P206" s="17"/>
      <c r="Q206" s="17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</row>
    <row r="207" spans="16:46" ht="12.75">
      <c r="P207" s="17"/>
      <c r="Q207" s="17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</row>
    <row r="208" spans="16:46" ht="12.75">
      <c r="P208" s="17"/>
      <c r="Q208" s="17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</row>
    <row r="209" spans="16:46" ht="12.75">
      <c r="P209" s="17"/>
      <c r="Q209" s="17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</row>
    <row r="210" spans="16:46" ht="12.75">
      <c r="P210" s="17"/>
      <c r="Q210" s="17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</row>
    <row r="211" spans="16:46" ht="12.75">
      <c r="P211" s="17"/>
      <c r="Q211" s="17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</row>
    <row r="212" spans="16:46" ht="12.75">
      <c r="P212" s="17"/>
      <c r="Q212" s="17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</row>
    <row r="213" spans="16:46" ht="12.75">
      <c r="P213" s="17"/>
      <c r="Q213" s="17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</row>
    <row r="214" spans="16:46" ht="12.75">
      <c r="P214" s="17"/>
      <c r="Q214" s="17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</row>
    <row r="215" spans="16:46" ht="12.75">
      <c r="P215" s="17"/>
      <c r="Q215" s="17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</row>
    <row r="216" spans="16:46" ht="12.75">
      <c r="P216" s="17"/>
      <c r="Q216" s="17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</row>
    <row r="217" spans="16:46" ht="12.75">
      <c r="P217" s="17"/>
      <c r="Q217" s="17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</row>
    <row r="218" spans="16:46" ht="12.75">
      <c r="P218" s="17"/>
      <c r="Q218" s="17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</row>
    <row r="219" spans="16:46" ht="12.75">
      <c r="P219" s="17"/>
      <c r="Q219" s="17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</row>
    <row r="220" spans="16:46" ht="12.75">
      <c r="P220" s="17"/>
      <c r="Q220" s="17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</row>
    <row r="221" spans="16:46" ht="12.75">
      <c r="P221" s="17"/>
      <c r="Q221" s="17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</row>
    <row r="222" spans="16:46" ht="12.75">
      <c r="P222" s="17"/>
      <c r="Q222" s="17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</row>
    <row r="223" spans="16:46" ht="12.75">
      <c r="P223" s="17"/>
      <c r="Q223" s="17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</row>
    <row r="224" spans="16:46" ht="12.75">
      <c r="P224" s="17"/>
      <c r="Q224" s="17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</row>
    <row r="225" spans="16:46" ht="12.75">
      <c r="P225" s="17"/>
      <c r="Q225" s="17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</row>
    <row r="226" spans="16:46" ht="12.75">
      <c r="P226" s="17"/>
      <c r="Q226" s="17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</row>
    <row r="227" spans="16:46" ht="12.75">
      <c r="P227" s="17"/>
      <c r="Q227" s="17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</row>
    <row r="228" spans="16:46" ht="12.75">
      <c r="P228" s="17"/>
      <c r="Q228" s="17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</row>
    <row r="229" spans="16:46" ht="12.75">
      <c r="P229" s="17"/>
      <c r="Q229" s="17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</row>
    <row r="230" spans="16:46" ht="12.75">
      <c r="P230" s="17"/>
      <c r="Q230" s="17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</row>
    <row r="231" spans="16:46" ht="12.75">
      <c r="P231" s="17"/>
      <c r="Q231" s="17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</row>
    <row r="232" spans="16:46" ht="12.75">
      <c r="P232" s="17"/>
      <c r="Q232" s="17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</row>
    <row r="233" spans="16:46" ht="12.75">
      <c r="P233" s="17"/>
      <c r="Q233" s="17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</row>
    <row r="234" spans="16:46" ht="12.75">
      <c r="P234" s="17"/>
      <c r="Q234" s="17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</row>
    <row r="235" spans="16:46" ht="12.75">
      <c r="P235" s="17"/>
      <c r="Q235" s="17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</row>
    <row r="236" spans="16:46" ht="12.75">
      <c r="P236" s="17"/>
      <c r="Q236" s="17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</row>
    <row r="237" spans="16:46" ht="12.75">
      <c r="P237" s="17"/>
      <c r="Q237" s="17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</row>
    <row r="238" spans="16:46" ht="12.75">
      <c r="P238" s="17"/>
      <c r="Q238" s="17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</row>
    <row r="239" spans="16:46" ht="12.75">
      <c r="P239" s="17"/>
      <c r="Q239" s="17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</row>
    <row r="240" spans="16:46" ht="12.75">
      <c r="P240" s="17"/>
      <c r="Q240" s="17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</row>
    <row r="241" spans="16:46" ht="12.75">
      <c r="P241" s="17"/>
      <c r="Q241" s="17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</row>
    <row r="242" spans="16:46" ht="12.75">
      <c r="P242" s="17"/>
      <c r="Q242" s="17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</row>
    <row r="243" spans="16:46" ht="12.75">
      <c r="P243" s="17"/>
      <c r="Q243" s="17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</row>
    <row r="244" spans="16:46" ht="12.75">
      <c r="P244" s="17"/>
      <c r="Q244" s="17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</row>
    <row r="245" spans="16:46" ht="12.75">
      <c r="P245" s="17"/>
      <c r="Q245" s="17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</row>
    <row r="246" spans="16:46" ht="12.75">
      <c r="P246" s="17"/>
      <c r="Q246" s="17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</row>
    <row r="247" spans="16:46" ht="12.75">
      <c r="P247" s="17"/>
      <c r="Q247" s="17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</row>
    <row r="248" spans="16:46" ht="12.75">
      <c r="P248" s="17"/>
      <c r="Q248" s="17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</row>
    <row r="249" spans="16:46" ht="12.75">
      <c r="P249" s="17"/>
      <c r="Q249" s="17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</row>
    <row r="250" spans="16:46" ht="12.75">
      <c r="P250" s="17"/>
      <c r="Q250" s="17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</row>
    <row r="251" spans="16:46" ht="12.75">
      <c r="P251" s="17"/>
      <c r="Q251" s="17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</row>
    <row r="252" spans="16:46" ht="12.75">
      <c r="P252" s="17"/>
      <c r="Q252" s="17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</row>
    <row r="253" spans="16:46" ht="12.75">
      <c r="P253" s="17"/>
      <c r="Q253" s="17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</row>
    <row r="254" spans="16:46" ht="12.75">
      <c r="P254" s="17"/>
      <c r="Q254" s="17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</row>
    <row r="255" spans="16:46" ht="12.75">
      <c r="P255" s="17"/>
      <c r="Q255" s="17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</row>
    <row r="256" spans="16:46" ht="12.75">
      <c r="P256" s="17"/>
      <c r="Q256" s="17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</row>
    <row r="257" spans="16:46" ht="12.75">
      <c r="P257" s="17"/>
      <c r="Q257" s="17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</row>
    <row r="258" spans="16:46" ht="12.75">
      <c r="P258" s="17"/>
      <c r="Q258" s="17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</row>
    <row r="259" spans="16:46" ht="12.75">
      <c r="P259" s="17"/>
      <c r="Q259" s="17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</row>
    <row r="260" spans="16:46" ht="12.75">
      <c r="P260" s="17"/>
      <c r="Q260" s="17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</row>
    <row r="261" spans="16:46" ht="12.75">
      <c r="P261" s="17"/>
      <c r="Q261" s="17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</row>
    <row r="262" spans="16:46" ht="12.75">
      <c r="P262" s="17"/>
      <c r="Q262" s="17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</row>
    <row r="263" spans="16:46" ht="12.75">
      <c r="P263" s="17"/>
      <c r="Q263" s="17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</row>
    <row r="264" spans="16:46" ht="12.75">
      <c r="P264" s="17"/>
      <c r="Q264" s="17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</row>
    <row r="265" spans="16:46" ht="12.75">
      <c r="P265" s="17"/>
      <c r="Q265" s="17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</row>
    <row r="266" spans="16:46" ht="12.75">
      <c r="P266" s="17"/>
      <c r="Q266" s="17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</row>
    <row r="267" spans="16:46" ht="12.75">
      <c r="P267" s="17"/>
      <c r="Q267" s="17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</row>
    <row r="268" spans="16:46" ht="12.75">
      <c r="P268" s="17"/>
      <c r="Q268" s="17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</row>
    <row r="269" spans="16:46" ht="12.75">
      <c r="P269" s="17"/>
      <c r="Q269" s="17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</row>
    <row r="270" spans="16:46" ht="12.75">
      <c r="P270" s="17"/>
      <c r="Q270" s="17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</row>
    <row r="271" spans="16:46" ht="12.75">
      <c r="P271" s="17"/>
      <c r="Q271" s="17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</row>
    <row r="272" spans="16:46" ht="12.75">
      <c r="P272" s="17"/>
      <c r="Q272" s="17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</row>
    <row r="273" spans="16:46" ht="12.75">
      <c r="P273" s="17"/>
      <c r="Q273" s="17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</row>
    <row r="274" spans="16:46" ht="12.75">
      <c r="P274" s="17"/>
      <c r="Q274" s="17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</row>
    <row r="275" spans="16:46" ht="12.75">
      <c r="P275" s="17"/>
      <c r="Q275" s="17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</row>
    <row r="276" spans="16:46" ht="12.75">
      <c r="P276" s="17"/>
      <c r="Q276" s="17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</row>
    <row r="277" spans="16:46" ht="12.75">
      <c r="P277" s="17"/>
      <c r="Q277" s="17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</row>
    <row r="278" spans="16:46" ht="12.75">
      <c r="P278" s="17"/>
      <c r="Q278" s="17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</row>
    <row r="279" spans="16:46" ht="12.75">
      <c r="P279" s="17"/>
      <c r="Q279" s="17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</row>
    <row r="280" spans="16:46" ht="12.75">
      <c r="P280" s="17"/>
      <c r="Q280" s="17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</row>
    <row r="281" spans="16:46" ht="12.75">
      <c r="P281" s="17"/>
      <c r="Q281" s="17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</row>
    <row r="282" spans="16:46" ht="12.75">
      <c r="P282" s="17"/>
      <c r="Q282" s="17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</row>
    <row r="283" spans="16:46" ht="12.75">
      <c r="P283" s="17"/>
      <c r="Q283" s="17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</row>
    <row r="284" spans="16:46" ht="12.75">
      <c r="P284" s="17"/>
      <c r="Q284" s="17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</row>
    <row r="285" spans="16:46" ht="12.75">
      <c r="P285" s="17"/>
      <c r="Q285" s="17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</row>
    <row r="286" spans="16:46" ht="12.75">
      <c r="P286" s="17"/>
      <c r="Q286" s="17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</row>
    <row r="287" spans="16:46" ht="12.75">
      <c r="P287" s="17"/>
      <c r="Q287" s="17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</row>
    <row r="288" spans="16:46" ht="12.75">
      <c r="P288" s="17"/>
      <c r="Q288" s="17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</row>
    <row r="289" spans="16:46" ht="12.75">
      <c r="P289" s="17"/>
      <c r="Q289" s="17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</row>
    <row r="290" spans="16:46" ht="12.75">
      <c r="P290" s="17"/>
      <c r="Q290" s="17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</row>
    <row r="291" spans="16:46" ht="12.75">
      <c r="P291" s="17"/>
      <c r="Q291" s="17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</row>
    <row r="292" spans="16:46" ht="12.75">
      <c r="P292" s="17"/>
      <c r="Q292" s="17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</row>
    <row r="293" spans="16:46" ht="12.75">
      <c r="P293" s="17"/>
      <c r="Q293" s="17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</row>
    <row r="294" spans="16:46" ht="12.75">
      <c r="P294" s="17"/>
      <c r="Q294" s="17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</row>
    <row r="295" spans="16:46" ht="12.75">
      <c r="P295" s="17"/>
      <c r="Q295" s="17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</row>
    <row r="296" spans="16:46" ht="12.75">
      <c r="P296" s="17"/>
      <c r="Q296" s="17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</row>
    <row r="297" spans="16:46" ht="12.75">
      <c r="P297" s="17"/>
      <c r="Q297" s="17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</row>
    <row r="298" spans="16:46" ht="12.75">
      <c r="P298" s="17"/>
      <c r="Q298" s="17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</row>
    <row r="299" spans="16:46" ht="12.75">
      <c r="P299" s="17"/>
      <c r="Q299" s="17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</row>
    <row r="300" spans="16:46" ht="12.75">
      <c r="P300" s="17"/>
      <c r="Q300" s="17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</row>
    <row r="301" spans="16:46" ht="12.75">
      <c r="P301" s="17"/>
      <c r="Q301" s="17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</row>
    <row r="302" spans="16:46" ht="12.75">
      <c r="P302" s="17"/>
      <c r="Q302" s="17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</row>
    <row r="303" spans="16:46" ht="12.75">
      <c r="P303" s="17"/>
      <c r="Q303" s="17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</row>
    <row r="304" spans="16:46" ht="12.75">
      <c r="P304" s="17"/>
      <c r="Q304" s="17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</row>
    <row r="305" spans="16:46" ht="12.75">
      <c r="P305" s="17"/>
      <c r="Q305" s="17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</row>
    <row r="306" spans="16:46" ht="12.75">
      <c r="P306" s="17"/>
      <c r="Q306" s="17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</row>
    <row r="307" spans="16:46" ht="12.75">
      <c r="P307" s="17"/>
      <c r="Q307" s="17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</row>
    <row r="308" spans="16:46" ht="12.75">
      <c r="P308" s="17"/>
      <c r="Q308" s="17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</row>
    <row r="309" spans="16:46" ht="12.75">
      <c r="P309" s="17"/>
      <c r="Q309" s="17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</row>
    <row r="310" spans="16:46" ht="12.75">
      <c r="P310" s="17"/>
      <c r="Q310" s="17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</row>
    <row r="311" spans="16:46" ht="12.75">
      <c r="P311" s="17"/>
      <c r="Q311" s="17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</row>
    <row r="312" spans="16:46" ht="12.75">
      <c r="P312" s="17"/>
      <c r="Q312" s="17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</row>
    <row r="313" spans="16:46" ht="12.75">
      <c r="P313" s="17"/>
      <c r="Q313" s="17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</row>
    <row r="314" spans="16:46" ht="12.75">
      <c r="P314" s="17"/>
      <c r="Q314" s="17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</row>
    <row r="315" spans="16:46" ht="12.75">
      <c r="P315" s="17"/>
      <c r="Q315" s="17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</row>
    <row r="316" spans="16:46" ht="12.75">
      <c r="P316" s="17"/>
      <c r="Q316" s="17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</row>
    <row r="317" spans="16:46" ht="12.75">
      <c r="P317" s="17"/>
      <c r="Q317" s="17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</row>
    <row r="318" spans="16:46" ht="12.75">
      <c r="P318" s="17"/>
      <c r="Q318" s="17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</row>
    <row r="319" spans="16:46" ht="12.75">
      <c r="P319" s="17"/>
      <c r="Q319" s="17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</row>
    <row r="320" spans="16:46" ht="12.75">
      <c r="P320" s="17"/>
      <c r="Q320" s="17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</row>
    <row r="321" spans="16:46" ht="12.75">
      <c r="P321" s="17"/>
      <c r="Q321" s="17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</row>
    <row r="322" spans="16:46" ht="12.75">
      <c r="P322" s="17"/>
      <c r="Q322" s="17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</row>
    <row r="323" spans="16:46" ht="12.75">
      <c r="P323" s="17"/>
      <c r="Q323" s="17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</row>
    <row r="324" spans="16:46" ht="12.75">
      <c r="P324" s="17"/>
      <c r="Q324" s="17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</row>
    <row r="325" spans="16:46" ht="12.75">
      <c r="P325" s="17"/>
      <c r="Q325" s="17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</row>
    <row r="326" spans="16:46" ht="12.75">
      <c r="P326" s="17"/>
      <c r="Q326" s="17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</row>
    <row r="327" spans="16:46" ht="12.75">
      <c r="P327" s="17"/>
      <c r="Q327" s="17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</row>
    <row r="328" spans="16:46" ht="12.75">
      <c r="P328" s="17"/>
      <c r="Q328" s="17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</row>
    <row r="329" spans="16:46" ht="12.75">
      <c r="P329" s="17"/>
      <c r="Q329" s="17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</row>
    <row r="330" spans="16:46" ht="12.75">
      <c r="P330" s="17"/>
      <c r="Q330" s="17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</row>
    <row r="331" spans="16:46" ht="12.75">
      <c r="P331" s="17"/>
      <c r="Q331" s="17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</row>
    <row r="332" spans="16:46" ht="12.75">
      <c r="P332" s="17"/>
      <c r="Q332" s="17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</row>
    <row r="333" spans="16:46" ht="12.75">
      <c r="P333" s="17"/>
      <c r="Q333" s="17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</row>
    <row r="334" spans="16:46" ht="12.75">
      <c r="P334" s="17"/>
      <c r="Q334" s="17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</row>
    <row r="335" spans="16:46" ht="12.75">
      <c r="P335" s="17"/>
      <c r="Q335" s="17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</row>
    <row r="336" spans="16:46" ht="12.75">
      <c r="P336" s="17"/>
      <c r="Q336" s="17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</row>
    <row r="337" spans="16:46" ht="12.75">
      <c r="P337" s="17"/>
      <c r="Q337" s="17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</row>
    <row r="338" spans="16:46" ht="12.75">
      <c r="P338" s="17"/>
      <c r="Q338" s="17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</row>
    <row r="339" spans="16:46" ht="12.75">
      <c r="P339" s="17"/>
      <c r="Q339" s="17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</row>
    <row r="340" spans="16:46" ht="12.75">
      <c r="P340" s="17"/>
      <c r="Q340" s="17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</row>
    <row r="341" spans="16:46" ht="12.75">
      <c r="P341" s="17"/>
      <c r="Q341" s="17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</row>
    <row r="342" spans="16:46" ht="12.75">
      <c r="P342" s="17"/>
      <c r="Q342" s="17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</row>
    <row r="343" spans="16:46" ht="12.75">
      <c r="P343" s="17"/>
      <c r="Q343" s="17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</row>
    <row r="344" spans="16:46" ht="12.75">
      <c r="P344" s="17"/>
      <c r="Q344" s="17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</row>
    <row r="345" spans="16:46" ht="12.75">
      <c r="P345" s="17"/>
      <c r="Q345" s="17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</row>
    <row r="346" spans="16:46" ht="12.75">
      <c r="P346" s="17"/>
      <c r="Q346" s="17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</row>
    <row r="347" spans="16:46" ht="12.75">
      <c r="P347" s="17"/>
      <c r="Q347" s="17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</row>
    <row r="348" spans="16:46" ht="12.75">
      <c r="P348" s="17"/>
      <c r="Q348" s="17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</row>
    <row r="349" spans="16:46" ht="12.75">
      <c r="P349" s="17"/>
      <c r="Q349" s="17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</row>
    <row r="350" spans="16:46" ht="12.75">
      <c r="P350" s="17"/>
      <c r="Q350" s="17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</row>
    <row r="351" spans="16:46" ht="12.75">
      <c r="P351" s="17"/>
      <c r="Q351" s="17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</row>
    <row r="352" spans="16:46" ht="12.75">
      <c r="P352" s="17"/>
      <c r="Q352" s="17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</row>
    <row r="353" spans="16:46" ht="12.75">
      <c r="P353" s="17"/>
      <c r="Q353" s="17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</row>
    <row r="354" spans="16:46" ht="12.75">
      <c r="P354" s="17"/>
      <c r="Q354" s="17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</row>
    <row r="355" spans="16:46" ht="12.75">
      <c r="P355" s="17"/>
      <c r="Q355" s="17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</row>
    <row r="356" spans="16:46" ht="12.75">
      <c r="P356" s="17"/>
      <c r="Q356" s="17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</row>
    <row r="357" spans="16:46" ht="12.75">
      <c r="P357" s="17"/>
      <c r="Q357" s="17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</row>
    <row r="358" spans="16:46" ht="12.75">
      <c r="P358" s="17"/>
      <c r="Q358" s="17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</row>
    <row r="359" spans="16:46" ht="12.75">
      <c r="P359" s="17"/>
      <c r="Q359" s="17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</row>
    <row r="360" spans="16:46" ht="12.75">
      <c r="P360" s="17"/>
      <c r="Q360" s="17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</row>
    <row r="361" spans="16:46" ht="12.75">
      <c r="P361" s="17"/>
      <c r="Q361" s="17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</row>
    <row r="362" spans="16:46" ht="12.75">
      <c r="P362" s="17"/>
      <c r="Q362" s="17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</row>
    <row r="363" spans="16:46" ht="12.75">
      <c r="P363" s="17"/>
      <c r="Q363" s="17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</row>
    <row r="364" spans="16:46" ht="12.75">
      <c r="P364" s="17"/>
      <c r="Q364" s="17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</row>
    <row r="365" spans="16:46" ht="12.75">
      <c r="P365" s="17"/>
      <c r="Q365" s="17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</row>
    <row r="366" spans="16:46" ht="12.75">
      <c r="P366" s="17"/>
      <c r="Q366" s="17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</row>
    <row r="367" spans="16:46" ht="12.75">
      <c r="P367" s="17"/>
      <c r="Q367" s="17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</row>
    <row r="368" spans="16:46" ht="12.75">
      <c r="P368" s="17"/>
      <c r="Q368" s="17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</row>
    <row r="369" spans="16:46" ht="12.75">
      <c r="P369" s="17"/>
      <c r="Q369" s="17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</row>
    <row r="370" spans="16:46" ht="12.75">
      <c r="P370" s="17"/>
      <c r="Q370" s="17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</row>
    <row r="371" spans="16:46" ht="12.75">
      <c r="P371" s="17"/>
      <c r="Q371" s="17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</row>
    <row r="372" spans="16:46" ht="12.75">
      <c r="P372" s="17"/>
      <c r="Q372" s="17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</row>
    <row r="373" spans="16:46" ht="12.75">
      <c r="P373" s="17"/>
      <c r="Q373" s="17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</row>
    <row r="374" spans="16:46" ht="12.75">
      <c r="P374" s="17"/>
      <c r="Q374" s="17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</row>
    <row r="375" spans="16:46" ht="12.75">
      <c r="P375" s="17"/>
      <c r="Q375" s="17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</row>
    <row r="376" spans="16:46" ht="12.75">
      <c r="P376" s="17"/>
      <c r="Q376" s="17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</row>
    <row r="377" spans="16:46" ht="12.75">
      <c r="P377" s="17"/>
      <c r="Q377" s="17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</row>
    <row r="378" spans="16:46" ht="12.75">
      <c r="P378" s="17"/>
      <c r="Q378" s="17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</row>
    <row r="379" spans="16:46" ht="12.75">
      <c r="P379" s="17"/>
      <c r="Q379" s="17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</row>
    <row r="380" spans="16:46" ht="12.75">
      <c r="P380" s="17"/>
      <c r="Q380" s="17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</row>
    <row r="381" spans="16:46" ht="12.75">
      <c r="P381" s="17"/>
      <c r="Q381" s="17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</row>
    <row r="382" spans="16:46" ht="12.75">
      <c r="P382" s="17"/>
      <c r="Q382" s="17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</row>
    <row r="383" spans="16:46" ht="12.75">
      <c r="P383" s="17"/>
      <c r="Q383" s="17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</row>
    <row r="384" spans="16:46" ht="12.75">
      <c r="P384" s="17"/>
      <c r="Q384" s="17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</row>
    <row r="385" spans="16:46" ht="12.75">
      <c r="P385" s="17"/>
      <c r="Q385" s="17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</row>
    <row r="386" spans="16:46" ht="12.75">
      <c r="P386" s="17"/>
      <c r="Q386" s="17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</row>
    <row r="387" spans="16:46" ht="12.75">
      <c r="P387" s="17"/>
      <c r="Q387" s="17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</row>
    <row r="388" spans="16:46" ht="12.75">
      <c r="P388" s="17"/>
      <c r="Q388" s="17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</row>
    <row r="389" spans="16:46" ht="12.75">
      <c r="P389" s="17"/>
      <c r="Q389" s="17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</row>
    <row r="390" spans="16:46" ht="12.75">
      <c r="P390" s="17"/>
      <c r="Q390" s="17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</row>
    <row r="391" spans="16:46" ht="12.75">
      <c r="P391" s="17"/>
      <c r="Q391" s="17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</row>
    <row r="392" spans="16:46" ht="12.75">
      <c r="P392" s="17"/>
      <c r="Q392" s="17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</row>
    <row r="393" spans="16:46" ht="12.75">
      <c r="P393" s="17"/>
      <c r="Q393" s="17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</row>
    <row r="394" spans="16:46" ht="12.75">
      <c r="P394" s="17"/>
      <c r="Q394" s="17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</row>
    <row r="395" spans="16:46" ht="12.75">
      <c r="P395" s="17"/>
      <c r="Q395" s="17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</row>
    <row r="396" spans="16:46" ht="12.75">
      <c r="P396" s="17"/>
      <c r="Q396" s="17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</row>
    <row r="397" spans="16:46" ht="12.75">
      <c r="P397" s="17"/>
      <c r="Q397" s="17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</row>
    <row r="398" spans="16:46" ht="12.75">
      <c r="P398" s="17"/>
      <c r="Q398" s="17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</row>
    <row r="399" spans="16:46" ht="12.75">
      <c r="P399" s="17"/>
      <c r="Q399" s="17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</row>
    <row r="400" spans="16:46" ht="12.75">
      <c r="P400" s="17"/>
      <c r="Q400" s="17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</row>
    <row r="401" spans="16:46" ht="12.75">
      <c r="P401" s="17"/>
      <c r="Q401" s="17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</row>
    <row r="402" spans="16:46" ht="12.75">
      <c r="P402" s="17"/>
      <c r="Q402" s="17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</row>
    <row r="403" spans="16:46" ht="12.75">
      <c r="P403" s="17"/>
      <c r="Q403" s="17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</row>
    <row r="404" spans="16:46" ht="12.75">
      <c r="P404" s="17"/>
      <c r="Q404" s="17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</row>
    <row r="405" spans="16:46" ht="12.75">
      <c r="P405" s="17"/>
      <c r="Q405" s="17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</row>
    <row r="406" spans="16:46" ht="12.75">
      <c r="P406" s="17"/>
      <c r="Q406" s="17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</row>
    <row r="407" spans="16:46" ht="12.75">
      <c r="P407" s="17"/>
      <c r="Q407" s="17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</row>
    <row r="408" spans="16:46" ht="12.75">
      <c r="P408" s="17"/>
      <c r="Q408" s="17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</row>
    <row r="409" spans="16:46" ht="12.75">
      <c r="P409" s="17"/>
      <c r="Q409" s="17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</row>
    <row r="410" spans="16:46" ht="12.75">
      <c r="P410" s="17"/>
      <c r="Q410" s="17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</row>
    <row r="411" spans="16:46" ht="12.75">
      <c r="P411" s="17"/>
      <c r="Q411" s="17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</row>
    <row r="412" spans="16:46" ht="12.75">
      <c r="P412" s="17"/>
      <c r="Q412" s="17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</row>
    <row r="413" spans="16:46" ht="12.75">
      <c r="P413" s="17"/>
      <c r="Q413" s="17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</row>
    <row r="414" spans="16:46" ht="12.75">
      <c r="P414" s="17"/>
      <c r="Q414" s="17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</row>
    <row r="415" spans="16:46" ht="12.75">
      <c r="P415" s="17"/>
      <c r="Q415" s="17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</row>
    <row r="416" spans="16:46" ht="12.75">
      <c r="P416" s="17"/>
      <c r="Q416" s="17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</row>
    <row r="417" spans="16:46" ht="12.75">
      <c r="P417" s="17"/>
      <c r="Q417" s="17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</row>
    <row r="418" spans="16:46" ht="12.75">
      <c r="P418" s="17"/>
      <c r="Q418" s="17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</row>
    <row r="419" spans="16:46" ht="12.75">
      <c r="P419" s="17"/>
      <c r="Q419" s="17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</row>
    <row r="420" spans="16:46" ht="12.75">
      <c r="P420" s="17"/>
      <c r="Q420" s="17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</row>
    <row r="421" spans="16:46" ht="12.75">
      <c r="P421" s="17"/>
      <c r="Q421" s="17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</row>
    <row r="422" spans="16:46" ht="12.75">
      <c r="P422" s="17"/>
      <c r="Q422" s="17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</row>
    <row r="423" spans="16:46" ht="12.75">
      <c r="P423" s="17"/>
      <c r="Q423" s="17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</row>
    <row r="424" spans="16:46" ht="12.75">
      <c r="P424" s="17"/>
      <c r="Q424" s="17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</row>
    <row r="425" spans="16:46" ht="12.75">
      <c r="P425" s="17"/>
      <c r="Q425" s="17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</row>
    <row r="426" spans="16:46" ht="12.75">
      <c r="P426" s="17"/>
      <c r="Q426" s="17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</row>
    <row r="427" spans="16:46" ht="12.75">
      <c r="P427" s="17"/>
      <c r="Q427" s="17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</row>
    <row r="428" spans="16:46" ht="12.75">
      <c r="P428" s="17"/>
      <c r="Q428" s="17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</row>
    <row r="429" spans="16:46" ht="12.75">
      <c r="P429" s="17"/>
      <c r="Q429" s="17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</row>
  </sheetData>
  <mergeCells count="2">
    <mergeCell ref="N77:P77"/>
    <mergeCell ref="A4:P4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ignoredErrors>
    <ignoredError sqref="N5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="75" zoomScaleNormal="75" workbookViewId="0" topLeftCell="A13">
      <selection activeCell="X74" sqref="X74"/>
    </sheetView>
  </sheetViews>
  <sheetFormatPr defaultColWidth="11.421875" defaultRowHeight="12.75"/>
  <cols>
    <col min="1" max="1" width="17.7109375" style="51" customWidth="1"/>
    <col min="2" max="2" width="8.7109375" style="29" customWidth="1"/>
    <col min="3" max="3" width="8.7109375" style="52" customWidth="1"/>
    <col min="4" max="13" width="8.7109375" style="15" customWidth="1"/>
    <col min="14" max="14" width="8.421875" style="215" customWidth="1"/>
    <col min="15" max="15" width="10.28125" style="53" customWidth="1"/>
    <col min="16" max="16" width="6.28125" style="17" customWidth="1"/>
    <col min="17" max="17" width="11.421875" style="155" customWidth="1"/>
    <col min="18" max="18" width="9.140625" style="17" bestFit="1" customWidth="1"/>
    <col min="19" max="28" width="11.421875" style="17" customWidth="1"/>
    <col min="29" max="29" width="8.57421875" style="365" customWidth="1"/>
    <col min="30" max="30" width="11.57421875" style="111" bestFit="1" customWidth="1"/>
    <col min="31" max="31" width="11.421875" style="111" customWidth="1"/>
    <col min="32" max="32" width="11.421875" style="17" customWidth="1"/>
    <col min="33" max="16384" width="11.421875" style="15" customWidth="1"/>
  </cols>
  <sheetData>
    <row r="1" spans="1:32" ht="34.5" customHeight="1">
      <c r="A1" s="355" t="s">
        <v>50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AC1" s="391"/>
      <c r="AD1" s="381"/>
      <c r="AE1" s="381"/>
      <c r="AF1" s="15"/>
    </row>
    <row r="2" spans="1:31" s="12" customFormat="1" ht="27" customHeight="1">
      <c r="A2" s="356" t="s">
        <v>42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Q2" s="139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91"/>
      <c r="AD2" s="382"/>
      <c r="AE2" s="382"/>
    </row>
    <row r="3" spans="1:31" s="82" customFormat="1" ht="7.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3"/>
      <c r="O3" s="188"/>
      <c r="Q3" s="139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391"/>
      <c r="AD3" s="382"/>
      <c r="AE3" s="382"/>
    </row>
    <row r="4" spans="1:31" s="6" customFormat="1" ht="8.25" customHeight="1">
      <c r="A4" s="279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1"/>
      <c r="O4" s="188"/>
      <c r="P4" s="64"/>
      <c r="Q4" s="139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391"/>
      <c r="AD4" s="383"/>
      <c r="AE4" s="383"/>
    </row>
    <row r="5" spans="1:256" s="84" customFormat="1" ht="24.75" customHeight="1">
      <c r="A5" s="354" t="str">
        <f>colza!$A$4</f>
        <v>situation provisoire au 31 mars   récolte 2009 à 2011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01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1"/>
      <c r="AD5" s="382"/>
      <c r="AE5" s="382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1" s="6" customFormat="1" ht="1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6" t="s">
        <v>90</v>
      </c>
      <c r="O6" s="317" t="s">
        <v>91</v>
      </c>
      <c r="P6" s="139"/>
      <c r="Q6" s="139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365"/>
      <c r="AD6" s="14"/>
      <c r="AE6" s="14"/>
    </row>
    <row r="7" spans="1:31" s="13" customFormat="1" ht="48" customHeight="1">
      <c r="A7" s="280" t="s">
        <v>1</v>
      </c>
      <c r="B7" s="252" t="str">
        <f>colza!B6</f>
        <v>entrées     juil 10</v>
      </c>
      <c r="C7" s="252" t="str">
        <f>colza!C6</f>
        <v>entrées     août 10</v>
      </c>
      <c r="D7" s="252" t="str">
        <f>colza!D6</f>
        <v>entrées     sep 10</v>
      </c>
      <c r="E7" s="252" t="str">
        <f>colza!E6</f>
        <v>entrées     oct 10</v>
      </c>
      <c r="F7" s="252" t="str">
        <f>colza!F6</f>
        <v>entrées     nov 10</v>
      </c>
      <c r="G7" s="252" t="str">
        <f>colza!G6</f>
        <v>entrées     déc 10</v>
      </c>
      <c r="H7" s="252" t="str">
        <f>colza!H6</f>
        <v>entrées     janv 11</v>
      </c>
      <c r="I7" s="252" t="str">
        <f>colza!I6</f>
        <v>entrées     fév 11</v>
      </c>
      <c r="J7" s="252" t="str">
        <f>colza!J6</f>
        <v>entrées     mars 11</v>
      </c>
      <c r="K7" s="252" t="str">
        <f>colza!K6</f>
        <v>entrées     avril 11</v>
      </c>
      <c r="L7" s="252" t="str">
        <f>colza!L6</f>
        <v>entrées     mai 11</v>
      </c>
      <c r="M7" s="252" t="str">
        <f>colza!M6</f>
        <v>entrées     juin 11</v>
      </c>
      <c r="N7" s="253" t="str">
        <f>colza!N6</f>
        <v>cumul semence au 31.03.12</v>
      </c>
      <c r="O7" s="254" t="str">
        <f>colza!O6</f>
        <v>cumul (1) au 31.03.12</v>
      </c>
      <c r="P7" s="255" t="s">
        <v>72</v>
      </c>
      <c r="Q7" s="303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365"/>
      <c r="AD7" s="111"/>
      <c r="AE7" s="77">
        <f>IF(AR7&lt;&gt;0,(AD7-AR7)/AR7,IF(AD7=0,0))</f>
        <v>0</v>
      </c>
    </row>
    <row r="8" spans="1:32" ht="12.75">
      <c r="A8" s="361" t="s">
        <v>2</v>
      </c>
      <c r="B8" s="14">
        <v>0</v>
      </c>
      <c r="C8" s="14">
        <v>389.6</v>
      </c>
      <c r="D8" s="14">
        <v>7420.64</v>
      </c>
      <c r="E8" s="14">
        <v>992.88</v>
      </c>
      <c r="F8" s="14">
        <v>330.82</v>
      </c>
      <c r="G8" s="14">
        <v>126.6</v>
      </c>
      <c r="H8" s="14">
        <v>271.57</v>
      </c>
      <c r="I8" s="14">
        <v>69</v>
      </c>
      <c r="J8" s="14">
        <v>263.2</v>
      </c>
      <c r="K8" s="14">
        <v>0</v>
      </c>
      <c r="L8" s="14">
        <v>0</v>
      </c>
      <c r="M8" s="14">
        <v>0</v>
      </c>
      <c r="N8" s="247">
        <v>0</v>
      </c>
      <c r="O8" s="66">
        <v>9864.31</v>
      </c>
      <c r="P8" s="77">
        <f>IF(Q8&lt;&gt;0,(O8-Q8)/Q8,IF(O8=0,0))</f>
        <v>-0.0416859346765889</v>
      </c>
      <c r="Q8" s="155">
        <v>10293.4</v>
      </c>
      <c r="AC8" s="70"/>
      <c r="AE8" s="77"/>
      <c r="AF8" s="15"/>
    </row>
    <row r="9" spans="1:32" ht="12.75">
      <c r="A9" s="361" t="s">
        <v>24</v>
      </c>
      <c r="B9" s="14">
        <v>5.6</v>
      </c>
      <c r="C9" s="14">
        <v>502.08</v>
      </c>
      <c r="D9" s="14">
        <v>31510.14</v>
      </c>
      <c r="E9" s="14">
        <v>2196.16</v>
      </c>
      <c r="F9" s="14">
        <v>372.93</v>
      </c>
      <c r="G9" s="14">
        <v>28.41</v>
      </c>
      <c r="H9" s="14">
        <v>200.76</v>
      </c>
      <c r="I9" s="14">
        <v>31.6</v>
      </c>
      <c r="J9" s="14">
        <v>198.86</v>
      </c>
      <c r="K9" s="14">
        <v>0</v>
      </c>
      <c r="L9" s="14">
        <v>0</v>
      </c>
      <c r="M9" s="14">
        <v>0</v>
      </c>
      <c r="N9" s="247">
        <v>0</v>
      </c>
      <c r="O9" s="14">
        <v>35046.54</v>
      </c>
      <c r="P9" s="77">
        <f aca="true" t="shared" si="0" ref="P9:P30">IF(Q9&lt;&gt;0,(O9-Q9)/Q9,IF(O9=0,0))</f>
        <v>-0.16662410204096184</v>
      </c>
      <c r="Q9" s="155">
        <v>42053.7</v>
      </c>
      <c r="AC9" s="70"/>
      <c r="AE9" s="77"/>
      <c r="AF9" s="15"/>
    </row>
    <row r="10" spans="1:32" ht="12.75">
      <c r="A10" s="361" t="s">
        <v>3</v>
      </c>
      <c r="B10" s="14">
        <v>0</v>
      </c>
      <c r="C10" s="14">
        <v>176.78</v>
      </c>
      <c r="D10" s="14">
        <v>2239.06</v>
      </c>
      <c r="E10" s="14">
        <v>117</v>
      </c>
      <c r="F10" s="14">
        <v>5.9</v>
      </c>
      <c r="G10" s="14">
        <v>6.3</v>
      </c>
      <c r="H10" s="14">
        <v>0</v>
      </c>
      <c r="I10" s="14">
        <v>42.5</v>
      </c>
      <c r="J10" s="14">
        <v>76</v>
      </c>
      <c r="K10" s="14">
        <v>0</v>
      </c>
      <c r="L10" s="14">
        <v>0</v>
      </c>
      <c r="M10" s="14">
        <v>0</v>
      </c>
      <c r="N10" s="247">
        <v>0</v>
      </c>
      <c r="O10" s="14">
        <v>2663.54</v>
      </c>
      <c r="P10" s="77"/>
      <c r="Q10" s="155">
        <v>3326</v>
      </c>
      <c r="AE10" s="77"/>
      <c r="AF10" s="15"/>
    </row>
    <row r="11" spans="1:32" ht="12.75">
      <c r="A11" s="361" t="s">
        <v>33</v>
      </c>
      <c r="B11" s="14">
        <v>0</v>
      </c>
      <c r="C11" s="14">
        <v>0</v>
      </c>
      <c r="D11" s="14">
        <v>4.2</v>
      </c>
      <c r="E11" s="14">
        <v>67.3</v>
      </c>
      <c r="F11" s="14">
        <v>19.4</v>
      </c>
      <c r="G11" s="14">
        <v>8.9</v>
      </c>
      <c r="H11" s="14">
        <v>78.8</v>
      </c>
      <c r="I11" s="14">
        <v>15.1</v>
      </c>
      <c r="J11" s="14">
        <v>15.1</v>
      </c>
      <c r="K11" s="14">
        <v>0</v>
      </c>
      <c r="L11" s="14">
        <v>0</v>
      </c>
      <c r="M11" s="14">
        <v>0</v>
      </c>
      <c r="N11" s="247">
        <v>0</v>
      </c>
      <c r="O11" s="14">
        <v>208.8</v>
      </c>
      <c r="P11" s="77">
        <f t="shared" si="0"/>
        <v>-0.2861538461538461</v>
      </c>
      <c r="Q11" s="155">
        <v>292.5</v>
      </c>
      <c r="AC11" s="70"/>
      <c r="AE11" s="77"/>
      <c r="AF11" s="15"/>
    </row>
    <row r="12" spans="1:31" s="19" customFormat="1" ht="12.75">
      <c r="A12" s="374" t="s">
        <v>4</v>
      </c>
      <c r="B12" s="371">
        <v>689.84</v>
      </c>
      <c r="C12" s="371">
        <v>2797.24</v>
      </c>
      <c r="D12" s="371">
        <v>85728.91</v>
      </c>
      <c r="E12" s="371">
        <v>41273.15</v>
      </c>
      <c r="F12" s="371">
        <v>21928.16</v>
      </c>
      <c r="G12" s="371">
        <v>5858.73</v>
      </c>
      <c r="H12" s="371">
        <v>12396.69</v>
      </c>
      <c r="I12" s="371">
        <v>8679.73</v>
      </c>
      <c r="J12" s="371">
        <v>8344.06</v>
      </c>
      <c r="K12" s="371">
        <v>0</v>
      </c>
      <c r="L12" s="371">
        <v>0</v>
      </c>
      <c r="M12" s="371">
        <v>0</v>
      </c>
      <c r="N12" s="371">
        <v>0</v>
      </c>
      <c r="O12" s="371">
        <v>187696.5</v>
      </c>
      <c r="P12" s="372">
        <f t="shared" si="0"/>
        <v>0.01799006939491646</v>
      </c>
      <c r="Q12" s="260">
        <v>184379.5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70"/>
      <c r="AD12" s="25"/>
      <c r="AE12" s="76"/>
    </row>
    <row r="13" spans="1:32" ht="12.75">
      <c r="A13" s="361" t="s">
        <v>34</v>
      </c>
      <c r="B13" s="14">
        <v>20.6</v>
      </c>
      <c r="C13" s="14">
        <v>0</v>
      </c>
      <c r="D13" s="14">
        <v>1230.78</v>
      </c>
      <c r="E13" s="14">
        <v>1122.18</v>
      </c>
      <c r="F13" s="14">
        <v>152.37</v>
      </c>
      <c r="G13" s="14">
        <v>64.5</v>
      </c>
      <c r="H13" s="14">
        <v>180.9</v>
      </c>
      <c r="I13" s="14">
        <v>236.69</v>
      </c>
      <c r="J13" s="14">
        <v>166.3</v>
      </c>
      <c r="K13" s="14">
        <v>0</v>
      </c>
      <c r="L13" s="14">
        <v>0</v>
      </c>
      <c r="M13" s="14">
        <v>0</v>
      </c>
      <c r="N13" s="247">
        <v>0</v>
      </c>
      <c r="O13" s="14">
        <v>3174.32</v>
      </c>
      <c r="P13" s="77">
        <f t="shared" si="0"/>
        <v>0.010415075120957556</v>
      </c>
      <c r="Q13" s="155">
        <v>3141.6</v>
      </c>
      <c r="AC13" s="70"/>
      <c r="AE13" s="77"/>
      <c r="AF13" s="15"/>
    </row>
    <row r="14" spans="1:31" s="19" customFormat="1" ht="12.75">
      <c r="A14" s="361" t="s">
        <v>5</v>
      </c>
      <c r="B14" s="14">
        <v>57.1</v>
      </c>
      <c r="C14" s="14">
        <v>2054.84</v>
      </c>
      <c r="D14" s="14">
        <v>57361.65</v>
      </c>
      <c r="E14" s="14">
        <v>4346.35</v>
      </c>
      <c r="F14" s="14">
        <v>1821.21</v>
      </c>
      <c r="G14" s="14">
        <v>442.62</v>
      </c>
      <c r="H14" s="14">
        <v>1313.26</v>
      </c>
      <c r="I14" s="14">
        <v>855.19</v>
      </c>
      <c r="J14" s="14">
        <v>767.67</v>
      </c>
      <c r="K14" s="14">
        <v>0</v>
      </c>
      <c r="L14" s="14">
        <v>0</v>
      </c>
      <c r="M14" s="14">
        <v>0</v>
      </c>
      <c r="N14" s="247">
        <v>0</v>
      </c>
      <c r="O14" s="14">
        <v>69019.89</v>
      </c>
      <c r="P14" s="77">
        <f t="shared" si="0"/>
        <v>0.10301932444353532</v>
      </c>
      <c r="Q14" s="260">
        <v>62573.6</v>
      </c>
      <c r="R14" s="17"/>
      <c r="S14" s="17"/>
      <c r="T14" s="31"/>
      <c r="U14" s="31"/>
      <c r="V14" s="31"/>
      <c r="W14" s="31"/>
      <c r="X14" s="31"/>
      <c r="Y14" s="31"/>
      <c r="Z14" s="31"/>
      <c r="AA14" s="31"/>
      <c r="AB14" s="31"/>
      <c r="AC14" s="365"/>
      <c r="AD14" s="111"/>
      <c r="AE14" s="77"/>
    </row>
    <row r="15" spans="1:32" ht="12.75">
      <c r="A15" s="362" t="s">
        <v>35</v>
      </c>
      <c r="B15" s="18">
        <v>0</v>
      </c>
      <c r="C15" s="18">
        <v>48.82</v>
      </c>
      <c r="D15" s="18">
        <v>23.09</v>
      </c>
      <c r="E15" s="18">
        <v>0</v>
      </c>
      <c r="F15" s="18">
        <v>169.2</v>
      </c>
      <c r="G15" s="18">
        <v>27.9</v>
      </c>
      <c r="H15" s="18">
        <v>49.8</v>
      </c>
      <c r="I15" s="18">
        <v>53.84</v>
      </c>
      <c r="J15" s="18">
        <v>76.32</v>
      </c>
      <c r="K15" s="18">
        <v>0</v>
      </c>
      <c r="L15" s="18">
        <v>0</v>
      </c>
      <c r="M15" s="18">
        <v>0</v>
      </c>
      <c r="N15" s="247">
        <v>0</v>
      </c>
      <c r="O15" s="14">
        <v>448.97</v>
      </c>
      <c r="P15" s="77">
        <f t="shared" si="0"/>
        <v>0.13319030792529035</v>
      </c>
      <c r="Q15" s="155">
        <v>396.2</v>
      </c>
      <c r="AC15" s="70"/>
      <c r="AE15" s="77"/>
      <c r="AF15" s="15"/>
    </row>
    <row r="16" spans="1:32" ht="12.75">
      <c r="A16" s="361" t="s">
        <v>6</v>
      </c>
      <c r="B16" s="14">
        <v>0</v>
      </c>
      <c r="C16" s="14">
        <v>200.55</v>
      </c>
      <c r="D16" s="14">
        <v>6579.21</v>
      </c>
      <c r="E16" s="14">
        <v>956.72</v>
      </c>
      <c r="F16" s="14">
        <v>159.55</v>
      </c>
      <c r="G16" s="14">
        <v>269.5</v>
      </c>
      <c r="H16" s="14">
        <v>257.8</v>
      </c>
      <c r="I16" s="14">
        <v>1.9</v>
      </c>
      <c r="J16" s="14">
        <v>24.1</v>
      </c>
      <c r="K16" s="14">
        <v>0</v>
      </c>
      <c r="L16" s="14">
        <v>0</v>
      </c>
      <c r="M16" s="14">
        <v>0</v>
      </c>
      <c r="N16" s="247">
        <v>0</v>
      </c>
      <c r="O16" s="14">
        <v>8449.34</v>
      </c>
      <c r="P16" s="77">
        <f t="shared" si="0"/>
        <v>0.2418560216349687</v>
      </c>
      <c r="Q16" s="155">
        <v>6803.8</v>
      </c>
      <c r="AE16" s="77"/>
      <c r="AF16" s="15"/>
    </row>
    <row r="17" spans="1:32" ht="12.75">
      <c r="A17" s="362" t="s">
        <v>7</v>
      </c>
      <c r="B17" s="18">
        <v>0</v>
      </c>
      <c r="C17" s="18">
        <v>73</v>
      </c>
      <c r="D17" s="18">
        <v>945.1</v>
      </c>
      <c r="E17" s="18">
        <v>156.34</v>
      </c>
      <c r="F17" s="18">
        <v>0</v>
      </c>
      <c r="G17" s="18">
        <v>109.3</v>
      </c>
      <c r="H17" s="18">
        <v>67.1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47">
        <v>0</v>
      </c>
      <c r="O17" s="14">
        <v>1350.84</v>
      </c>
      <c r="P17" s="77">
        <f t="shared" si="0"/>
        <v>0.11602775941837394</v>
      </c>
      <c r="Q17" s="155">
        <v>1210.4</v>
      </c>
      <c r="AE17" s="77"/>
      <c r="AF17" s="15"/>
    </row>
    <row r="18" spans="1:32" ht="12.75">
      <c r="A18" s="362" t="s">
        <v>36</v>
      </c>
      <c r="B18" s="18">
        <v>0</v>
      </c>
      <c r="C18" s="18">
        <v>2254.1</v>
      </c>
      <c r="D18" s="18">
        <v>8767.65</v>
      </c>
      <c r="E18" s="18">
        <v>787.65</v>
      </c>
      <c r="F18" s="18">
        <v>140.52</v>
      </c>
      <c r="G18" s="18">
        <v>97.8</v>
      </c>
      <c r="H18" s="18">
        <v>458.13</v>
      </c>
      <c r="I18" s="18">
        <v>186.05</v>
      </c>
      <c r="J18" s="18">
        <v>213.76</v>
      </c>
      <c r="K18" s="18">
        <v>0</v>
      </c>
      <c r="L18" s="18">
        <v>0</v>
      </c>
      <c r="M18" s="18">
        <v>0</v>
      </c>
      <c r="N18" s="247">
        <v>0</v>
      </c>
      <c r="O18" s="14">
        <v>12905.66</v>
      </c>
      <c r="P18" s="77">
        <f t="shared" si="0"/>
        <v>0.2600476460135517</v>
      </c>
      <c r="Q18" s="155">
        <v>10242.2</v>
      </c>
      <c r="AC18" s="70"/>
      <c r="AE18" s="77"/>
      <c r="AF18" s="15"/>
    </row>
    <row r="19" spans="1:31" s="19" customFormat="1" ht="12.75">
      <c r="A19" s="362" t="s">
        <v>37</v>
      </c>
      <c r="B19" s="18">
        <v>275.8</v>
      </c>
      <c r="C19" s="18">
        <v>5076.4</v>
      </c>
      <c r="D19" s="18">
        <v>58658.1</v>
      </c>
      <c r="E19" s="18">
        <v>15354.53</v>
      </c>
      <c r="F19" s="18">
        <v>9729.7</v>
      </c>
      <c r="G19" s="18">
        <v>3789.7</v>
      </c>
      <c r="H19" s="18">
        <v>4812.6</v>
      </c>
      <c r="I19" s="18">
        <v>4136.2</v>
      </c>
      <c r="J19" s="18">
        <v>3391.8</v>
      </c>
      <c r="K19" s="18">
        <v>0</v>
      </c>
      <c r="L19" s="18">
        <v>0</v>
      </c>
      <c r="M19" s="18">
        <v>0</v>
      </c>
      <c r="N19" s="247">
        <v>405.1</v>
      </c>
      <c r="O19" s="14">
        <v>105224.83</v>
      </c>
      <c r="P19" s="77">
        <f t="shared" si="0"/>
        <v>0.08498445085107874</v>
      </c>
      <c r="Q19" s="260">
        <v>96982.8</v>
      </c>
      <c r="R19" s="17"/>
      <c r="S19" s="17"/>
      <c r="T19" s="31"/>
      <c r="U19" s="31"/>
      <c r="V19" s="31"/>
      <c r="W19" s="31"/>
      <c r="X19" s="31"/>
      <c r="Y19" s="31"/>
      <c r="Z19" s="31"/>
      <c r="AA19" s="31"/>
      <c r="AB19" s="31"/>
      <c r="AC19" s="365"/>
      <c r="AD19" s="111"/>
      <c r="AE19" s="77"/>
    </row>
    <row r="20" spans="1:32" ht="12.75">
      <c r="A20" s="362" t="s">
        <v>8</v>
      </c>
      <c r="B20" s="18">
        <v>0</v>
      </c>
      <c r="C20" s="18">
        <v>0</v>
      </c>
      <c r="D20" s="18">
        <v>672.6</v>
      </c>
      <c r="E20" s="18">
        <v>166.6</v>
      </c>
      <c r="F20" s="18">
        <v>64.7</v>
      </c>
      <c r="G20" s="18">
        <v>14.2</v>
      </c>
      <c r="H20" s="18">
        <v>16.4</v>
      </c>
      <c r="I20" s="18">
        <v>0</v>
      </c>
      <c r="J20" s="18">
        <v>867.8</v>
      </c>
      <c r="K20" s="18">
        <v>0</v>
      </c>
      <c r="L20" s="18">
        <v>0</v>
      </c>
      <c r="M20" s="18">
        <v>0</v>
      </c>
      <c r="N20" s="247">
        <v>0</v>
      </c>
      <c r="O20" s="14">
        <v>1802.3</v>
      </c>
      <c r="P20" s="77">
        <f t="shared" si="0"/>
        <v>0.753721903279167</v>
      </c>
      <c r="Q20" s="155">
        <v>1027.7</v>
      </c>
      <c r="AC20" s="70"/>
      <c r="AE20" s="77"/>
      <c r="AF20" s="15"/>
    </row>
    <row r="21" spans="1:31" s="19" customFormat="1" ht="12.75">
      <c r="A21" s="374" t="s">
        <v>38</v>
      </c>
      <c r="B21" s="371">
        <v>392.4</v>
      </c>
      <c r="C21" s="371">
        <v>41275.3</v>
      </c>
      <c r="D21" s="371">
        <v>255880.9</v>
      </c>
      <c r="E21" s="371">
        <v>37057.7</v>
      </c>
      <c r="F21" s="371">
        <v>15257.8</v>
      </c>
      <c r="G21" s="371">
        <v>5699.4</v>
      </c>
      <c r="H21" s="371">
        <v>10876.6</v>
      </c>
      <c r="I21" s="371">
        <v>9654.4</v>
      </c>
      <c r="J21" s="371">
        <v>9355.9</v>
      </c>
      <c r="K21" s="371">
        <v>0</v>
      </c>
      <c r="L21" s="371">
        <v>0</v>
      </c>
      <c r="M21" s="371">
        <v>0</v>
      </c>
      <c r="N21" s="371">
        <v>957.7</v>
      </c>
      <c r="O21" s="371">
        <v>385450.4</v>
      </c>
      <c r="P21" s="373">
        <f t="shared" si="0"/>
        <v>0.030915118423392944</v>
      </c>
      <c r="Q21" s="260">
        <v>373891.5</v>
      </c>
      <c r="R21" s="17"/>
      <c r="S21" s="17"/>
      <c r="T21" s="31"/>
      <c r="U21" s="31"/>
      <c r="V21" s="31"/>
      <c r="W21" s="31"/>
      <c r="X21" s="31"/>
      <c r="Y21" s="31"/>
      <c r="Z21" s="31"/>
      <c r="AA21" s="31"/>
      <c r="AB21" s="31"/>
      <c r="AC21" s="365"/>
      <c r="AD21" s="111"/>
      <c r="AE21" s="77"/>
    </row>
    <row r="22" spans="1:32" ht="12.75">
      <c r="A22" s="362" t="s">
        <v>9</v>
      </c>
      <c r="B22" s="18">
        <v>2324.9</v>
      </c>
      <c r="C22" s="18">
        <v>28433.7</v>
      </c>
      <c r="D22" s="18">
        <v>57730.6</v>
      </c>
      <c r="E22" s="18">
        <v>14029.5</v>
      </c>
      <c r="F22" s="18">
        <v>5669.5</v>
      </c>
      <c r="G22" s="18">
        <v>3175.1</v>
      </c>
      <c r="H22" s="18">
        <v>6533.5</v>
      </c>
      <c r="I22" s="18">
        <v>7160.12</v>
      </c>
      <c r="J22" s="18">
        <v>6596.7</v>
      </c>
      <c r="K22" s="18">
        <v>0</v>
      </c>
      <c r="L22" s="18">
        <v>0</v>
      </c>
      <c r="M22" s="18">
        <v>0</v>
      </c>
      <c r="N22" s="247">
        <v>2844</v>
      </c>
      <c r="O22" s="14">
        <v>131653.62</v>
      </c>
      <c r="P22" s="77">
        <f t="shared" si="0"/>
        <v>0.17853557665194092</v>
      </c>
      <c r="Q22" s="155">
        <v>111709.5</v>
      </c>
      <c r="AE22" s="77"/>
      <c r="AF22" s="15"/>
    </row>
    <row r="23" spans="1:31" s="19" customFormat="1" ht="12.75">
      <c r="A23" s="374" t="s">
        <v>39</v>
      </c>
      <c r="B23" s="371">
        <v>857.7</v>
      </c>
      <c r="C23" s="371">
        <v>67193.45</v>
      </c>
      <c r="D23" s="371">
        <v>257059.09</v>
      </c>
      <c r="E23" s="371">
        <v>39674.46</v>
      </c>
      <c r="F23" s="371">
        <v>31337.09</v>
      </c>
      <c r="G23" s="371">
        <v>18281.8</v>
      </c>
      <c r="H23" s="371">
        <v>39168.35</v>
      </c>
      <c r="I23" s="371">
        <v>26770.41</v>
      </c>
      <c r="J23" s="371">
        <v>28427.12</v>
      </c>
      <c r="K23" s="371">
        <v>0</v>
      </c>
      <c r="L23" s="371">
        <v>0</v>
      </c>
      <c r="M23" s="371">
        <v>0</v>
      </c>
      <c r="N23" s="371">
        <v>762.4</v>
      </c>
      <c r="O23" s="371">
        <v>508769.47</v>
      </c>
      <c r="P23" s="373">
        <f t="shared" si="0"/>
        <v>0.22785355519687378</v>
      </c>
      <c r="Q23" s="260">
        <v>414356.8</v>
      </c>
      <c r="R23" s="17"/>
      <c r="S23" s="17"/>
      <c r="T23" s="31"/>
      <c r="U23" s="31"/>
      <c r="V23" s="31"/>
      <c r="W23" s="31"/>
      <c r="X23" s="31"/>
      <c r="Y23" s="31"/>
      <c r="Z23" s="31"/>
      <c r="AA23" s="31"/>
      <c r="AB23" s="31"/>
      <c r="AC23" s="365"/>
      <c r="AD23" s="111"/>
      <c r="AE23" s="77"/>
    </row>
    <row r="24" spans="1:32" ht="12.75">
      <c r="A24" s="362" t="s">
        <v>25</v>
      </c>
      <c r="B24" s="18">
        <v>0</v>
      </c>
      <c r="C24" s="18">
        <v>0</v>
      </c>
      <c r="D24" s="18">
        <v>1829.96</v>
      </c>
      <c r="E24" s="18">
        <v>1063.74</v>
      </c>
      <c r="F24" s="18">
        <v>379.01</v>
      </c>
      <c r="G24" s="18">
        <v>208.92</v>
      </c>
      <c r="H24" s="18">
        <v>37.64</v>
      </c>
      <c r="I24" s="18">
        <v>48</v>
      </c>
      <c r="J24" s="18">
        <v>321.71</v>
      </c>
      <c r="K24" s="18">
        <v>0</v>
      </c>
      <c r="L24" s="18">
        <v>0</v>
      </c>
      <c r="M24" s="18">
        <v>0</v>
      </c>
      <c r="N24" s="247">
        <v>0</v>
      </c>
      <c r="O24" s="14">
        <v>3888.98</v>
      </c>
      <c r="P24" s="77">
        <f t="shared" si="0"/>
        <v>0.35188931762088516</v>
      </c>
      <c r="Q24" s="155">
        <v>2876.7</v>
      </c>
      <c r="AE24" s="77"/>
      <c r="AF24" s="15"/>
    </row>
    <row r="25" spans="1:32" ht="12.75">
      <c r="A25" s="362" t="s">
        <v>10</v>
      </c>
      <c r="B25" s="18">
        <v>4.3</v>
      </c>
      <c r="C25" s="18">
        <v>12407.41</v>
      </c>
      <c r="D25" s="18">
        <v>41572.01</v>
      </c>
      <c r="E25" s="18">
        <v>7047.25</v>
      </c>
      <c r="F25" s="18">
        <v>993.55</v>
      </c>
      <c r="G25" s="18">
        <v>1844.65</v>
      </c>
      <c r="H25" s="18">
        <v>998.91</v>
      </c>
      <c r="I25" s="18">
        <v>1417.07</v>
      </c>
      <c r="J25" s="18">
        <v>273.93</v>
      </c>
      <c r="K25" s="18">
        <v>0</v>
      </c>
      <c r="L25" s="18">
        <v>0</v>
      </c>
      <c r="M25" s="18">
        <v>0</v>
      </c>
      <c r="N25" s="247">
        <v>3927.4</v>
      </c>
      <c r="O25" s="14">
        <v>66559.07</v>
      </c>
      <c r="P25" s="77">
        <f t="shared" si="0"/>
        <v>0.3883653938415458</v>
      </c>
      <c r="Q25" s="155">
        <v>47940.6</v>
      </c>
      <c r="AE25" s="77"/>
      <c r="AF25" s="15"/>
    </row>
    <row r="26" spans="1:32" ht="12.75">
      <c r="A26" s="362" t="s">
        <v>11</v>
      </c>
      <c r="B26" s="18">
        <v>0</v>
      </c>
      <c r="C26" s="18">
        <v>1194.37</v>
      </c>
      <c r="D26" s="18">
        <v>15891.35</v>
      </c>
      <c r="E26" s="18">
        <v>2701.41</v>
      </c>
      <c r="F26" s="18">
        <v>1125.03</v>
      </c>
      <c r="G26" s="18">
        <v>1078.79</v>
      </c>
      <c r="H26" s="18">
        <v>598.76</v>
      </c>
      <c r="I26" s="18">
        <v>610.34</v>
      </c>
      <c r="J26" s="18">
        <v>1250.68</v>
      </c>
      <c r="K26" s="18">
        <v>0</v>
      </c>
      <c r="L26" s="18">
        <v>0</v>
      </c>
      <c r="M26" s="18">
        <v>0</v>
      </c>
      <c r="N26" s="247">
        <v>138.6</v>
      </c>
      <c r="O26" s="14">
        <v>24450.73</v>
      </c>
      <c r="P26" s="77">
        <f t="shared" si="0"/>
        <v>-0.056535563109905575</v>
      </c>
      <c r="Q26" s="155">
        <v>25915.9</v>
      </c>
      <c r="AE26" s="77"/>
      <c r="AF26" s="15"/>
    </row>
    <row r="27" spans="1:32" ht="12.75">
      <c r="A27" s="362" t="s">
        <v>40</v>
      </c>
      <c r="B27" s="18">
        <v>60.3</v>
      </c>
      <c r="C27" s="18">
        <v>6974.7</v>
      </c>
      <c r="D27" s="18">
        <v>31729.51</v>
      </c>
      <c r="E27" s="18">
        <v>3280.19</v>
      </c>
      <c r="F27" s="18">
        <v>1972.01</v>
      </c>
      <c r="G27" s="18">
        <v>622.68</v>
      </c>
      <c r="H27" s="18">
        <v>1065.09</v>
      </c>
      <c r="I27" s="18">
        <v>694.81</v>
      </c>
      <c r="J27" s="18">
        <v>578.09</v>
      </c>
      <c r="K27" s="18">
        <v>0</v>
      </c>
      <c r="L27" s="18">
        <v>0</v>
      </c>
      <c r="M27" s="18">
        <v>0</v>
      </c>
      <c r="N27" s="247">
        <v>697.91</v>
      </c>
      <c r="O27" s="14">
        <v>46977.37</v>
      </c>
      <c r="P27" s="77">
        <f t="shared" si="0"/>
        <v>0.23080834942451645</v>
      </c>
      <c r="Q27" s="155">
        <v>38167.9</v>
      </c>
      <c r="AE27" s="77"/>
      <c r="AF27" s="15"/>
    </row>
    <row r="28" spans="1:32" ht="12.75">
      <c r="A28" s="362" t="s">
        <v>12</v>
      </c>
      <c r="B28" s="18">
        <v>0</v>
      </c>
      <c r="C28" s="18">
        <v>2387.59</v>
      </c>
      <c r="D28" s="18">
        <v>7259.97</v>
      </c>
      <c r="E28" s="18">
        <v>1179.76</v>
      </c>
      <c r="F28" s="18">
        <v>243.89</v>
      </c>
      <c r="G28" s="18">
        <v>383.32</v>
      </c>
      <c r="H28" s="18">
        <v>5</v>
      </c>
      <c r="I28" s="18">
        <v>17.29</v>
      </c>
      <c r="J28" s="18">
        <v>0</v>
      </c>
      <c r="K28" s="18">
        <v>0</v>
      </c>
      <c r="L28" s="18">
        <v>0</v>
      </c>
      <c r="M28" s="18">
        <v>0</v>
      </c>
      <c r="N28" s="247">
        <v>389.1</v>
      </c>
      <c r="O28" s="14">
        <v>11476.82</v>
      </c>
      <c r="P28" s="77">
        <f t="shared" si="0"/>
        <v>0.4452249030373243</v>
      </c>
      <c r="Q28" s="155">
        <v>7941.2</v>
      </c>
      <c r="AE28" s="77"/>
      <c r="AF28" s="15"/>
    </row>
    <row r="29" spans="1:32" ht="12.75">
      <c r="A29" s="363" t="s">
        <v>31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247">
        <v>0</v>
      </c>
      <c r="O29" s="66">
        <v>0</v>
      </c>
      <c r="P29" s="77"/>
      <c r="Q29" s="155">
        <v>0</v>
      </c>
      <c r="AC29" s="70"/>
      <c r="AE29" s="77">
        <f>IF(AR29&lt;&gt;0,(AD29-AR29)/AR29,IF(AD29=0,0))</f>
        <v>0</v>
      </c>
      <c r="AF29" s="15"/>
    </row>
    <row r="30" spans="1:31" s="19" customFormat="1" ht="13.5" thickBot="1">
      <c r="A30" s="286" t="s">
        <v>13</v>
      </c>
      <c r="B30" s="281">
        <f aca="true" t="shared" si="1" ref="B30:I30">SUM(B8:B29)</f>
        <v>4688.540000000001</v>
      </c>
      <c r="C30" s="281">
        <f t="shared" si="1"/>
        <v>173439.93</v>
      </c>
      <c r="D30" s="281">
        <f t="shared" si="1"/>
        <v>930094.5199999999</v>
      </c>
      <c r="E30" s="281">
        <f t="shared" si="1"/>
        <v>173570.87000000002</v>
      </c>
      <c r="F30" s="281">
        <f t="shared" si="1"/>
        <v>91872.33999999998</v>
      </c>
      <c r="G30" s="281">
        <f t="shared" si="1"/>
        <v>42139.119999999995</v>
      </c>
      <c r="H30" s="281">
        <f t="shared" si="1"/>
        <v>79387.65999999999</v>
      </c>
      <c r="I30" s="281">
        <f t="shared" si="1"/>
        <v>60680.23999999999</v>
      </c>
      <c r="J30" s="281">
        <f aca="true" t="shared" si="2" ref="J30:O30">SUM(J8:J29)</f>
        <v>61209.09999999999</v>
      </c>
      <c r="K30" s="281">
        <f t="shared" si="2"/>
        <v>0</v>
      </c>
      <c r="L30" s="281">
        <f t="shared" si="2"/>
        <v>0</v>
      </c>
      <c r="M30" s="281">
        <f t="shared" si="2"/>
        <v>0</v>
      </c>
      <c r="N30" s="282">
        <f t="shared" si="2"/>
        <v>10122.210000000001</v>
      </c>
      <c r="O30" s="283">
        <f t="shared" si="2"/>
        <v>1617082.3000000003</v>
      </c>
      <c r="P30" s="284">
        <f t="shared" si="0"/>
        <v>0.11868281629458154</v>
      </c>
      <c r="Q30" s="260">
        <f>SUM(Q8:Q29)</f>
        <v>1445523.4999999998</v>
      </c>
      <c r="R30" s="31"/>
      <c r="S30" s="17"/>
      <c r="T30" s="31"/>
      <c r="U30" s="31"/>
      <c r="V30" s="31"/>
      <c r="W30" s="31"/>
      <c r="X30" s="31"/>
      <c r="Y30" s="31"/>
      <c r="Z30" s="31"/>
      <c r="AA30" s="31"/>
      <c r="AB30" s="31"/>
      <c r="AC30" s="393"/>
      <c r="AD30" s="394"/>
      <c r="AE30" s="111"/>
    </row>
    <row r="31" spans="1:32" ht="15">
      <c r="A31" s="36" t="s">
        <v>32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213"/>
      <c r="O31" s="189"/>
      <c r="AF31" s="15"/>
    </row>
    <row r="32" spans="1:32" ht="14.25" customHeight="1">
      <c r="A32" s="9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14"/>
      <c r="O32" s="25"/>
      <c r="AF32" s="15"/>
    </row>
    <row r="33" spans="1:32" ht="14.25" customHeight="1">
      <c r="A33" s="258"/>
      <c r="B33" s="93" t="e">
        <v>#REF!</v>
      </c>
      <c r="C33" s="93" t="e">
        <v>#REF!</v>
      </c>
      <c r="D33" s="93" t="e">
        <v>#REF!</v>
      </c>
      <c r="E33" s="93" t="e">
        <v>#REF!</v>
      </c>
      <c r="F33" s="93" t="e">
        <v>#REF!</v>
      </c>
      <c r="G33" s="93" t="e">
        <v>#REF!</v>
      </c>
      <c r="H33" s="93" t="e">
        <v>#REF!</v>
      </c>
      <c r="I33" s="93" t="e">
        <v>#REF!</v>
      </c>
      <c r="J33" s="93" t="e">
        <v>#REF!</v>
      </c>
      <c r="K33" s="93" t="e">
        <v>#REF!</v>
      </c>
      <c r="L33" s="93">
        <v>104993</v>
      </c>
      <c r="M33" s="93" t="e">
        <v>#REF!</v>
      </c>
      <c r="N33" s="259"/>
      <c r="O33" s="260"/>
      <c r="P33" s="155"/>
      <c r="AF33" s="15"/>
    </row>
    <row r="34" spans="1:31" s="13" customFormat="1" ht="48" customHeight="1">
      <c r="A34" s="280" t="s">
        <v>1</v>
      </c>
      <c r="B34" s="252" t="str">
        <f>colza!B33</f>
        <v>entrées     juil 10</v>
      </c>
      <c r="C34" s="252" t="str">
        <f>colza!C33</f>
        <v>entrées     août 10</v>
      </c>
      <c r="D34" s="252" t="str">
        <f>colza!D33</f>
        <v>entrées     sep 10</v>
      </c>
      <c r="E34" s="252" t="str">
        <f>colza!E33</f>
        <v>entrées     oct 10</v>
      </c>
      <c r="F34" s="252" t="str">
        <f>colza!F33</f>
        <v>entrées     nov 10</v>
      </c>
      <c r="G34" s="252" t="str">
        <f>colza!G33</f>
        <v>entrées     déc 10</v>
      </c>
      <c r="H34" s="252" t="str">
        <f>colza!H33</f>
        <v>entrées     janv 11</v>
      </c>
      <c r="I34" s="252" t="str">
        <f>colza!I33</f>
        <v>entrées     fév 11</v>
      </c>
      <c r="J34" s="252" t="str">
        <f>colza!J33</f>
        <v>entrées     mars 11</v>
      </c>
      <c r="K34" s="252" t="str">
        <f>colza!K33</f>
        <v>entrées     avril 11</v>
      </c>
      <c r="L34" s="252" t="str">
        <f>colza!L33</f>
        <v>entrées     mai 11</v>
      </c>
      <c r="M34" s="252" t="str">
        <f>colza!M33</f>
        <v>entrées     juin 11</v>
      </c>
      <c r="N34" s="253" t="str">
        <f>colza!N33</f>
        <v>cumul semence au 31.03.12</v>
      </c>
      <c r="O34" s="254" t="str">
        <f>colza!O33</f>
        <v>cumul (1) au 31.03.12</v>
      </c>
      <c r="P34" s="255" t="s">
        <v>72</v>
      </c>
      <c r="Q34" s="307"/>
      <c r="R34" s="395"/>
      <c r="S34" s="119"/>
      <c r="T34" s="118"/>
      <c r="U34" s="118"/>
      <c r="V34" s="89"/>
      <c r="W34" s="89"/>
      <c r="X34" s="89"/>
      <c r="Y34" s="89"/>
      <c r="Z34" s="89"/>
      <c r="AA34" s="89"/>
      <c r="AB34" s="89"/>
      <c r="AC34" s="365"/>
      <c r="AD34" s="111"/>
      <c r="AE34" s="111"/>
    </row>
    <row r="35" spans="1:31" s="30" customFormat="1" ht="12.75">
      <c r="A35" s="361" t="s">
        <v>2</v>
      </c>
      <c r="B35" s="14">
        <v>213.6</v>
      </c>
      <c r="C35" s="14">
        <v>729.4</v>
      </c>
      <c r="D35" s="14">
        <v>4371</v>
      </c>
      <c r="E35" s="14">
        <v>4189.59</v>
      </c>
      <c r="F35" s="14">
        <v>3578.78</v>
      </c>
      <c r="G35" s="14">
        <v>3254.68</v>
      </c>
      <c r="H35" s="14">
        <v>3105.68</v>
      </c>
      <c r="I35" s="14">
        <v>2481.18</v>
      </c>
      <c r="J35" s="14">
        <v>1818.98</v>
      </c>
      <c r="K35" s="14">
        <v>0</v>
      </c>
      <c r="L35" s="14">
        <v>0</v>
      </c>
      <c r="M35" s="14">
        <v>0</v>
      </c>
      <c r="N35" s="247">
        <v>0</v>
      </c>
      <c r="O35" s="66">
        <v>1818.98</v>
      </c>
      <c r="P35" s="77">
        <f aca="true" t="shared" si="3" ref="P35:P55">IF(Q35&lt;&gt;0,(O35-Q35)/Q35,IF(O35=0,0))</f>
        <v>-0.5476186923325623</v>
      </c>
      <c r="Q35" s="155">
        <v>4020.9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70">
        <v>0</v>
      </c>
      <c r="AD35" s="25">
        <v>0</v>
      </c>
      <c r="AE35" s="25"/>
    </row>
    <row r="36" spans="1:31" s="30" customFormat="1" ht="12.75">
      <c r="A36" s="361" t="s">
        <v>24</v>
      </c>
      <c r="B36" s="14">
        <v>275.18</v>
      </c>
      <c r="C36" s="14">
        <v>926.73</v>
      </c>
      <c r="D36" s="14">
        <v>32391.61</v>
      </c>
      <c r="E36" s="14">
        <v>30913.46</v>
      </c>
      <c r="F36" s="14">
        <v>30981.58</v>
      </c>
      <c r="G36" s="14">
        <v>26933.19</v>
      </c>
      <c r="H36" s="14">
        <v>18110.45</v>
      </c>
      <c r="I36" s="14">
        <v>14764</v>
      </c>
      <c r="J36" s="14">
        <v>9018.92</v>
      </c>
      <c r="K36" s="14">
        <v>0</v>
      </c>
      <c r="L36" s="14">
        <v>0</v>
      </c>
      <c r="M36" s="14">
        <v>0</v>
      </c>
      <c r="N36" s="247">
        <v>0</v>
      </c>
      <c r="O36" s="14">
        <v>9018.92</v>
      </c>
      <c r="P36" s="77">
        <f t="shared" si="3"/>
        <v>0.12635128384453995</v>
      </c>
      <c r="Q36" s="155">
        <v>8007.2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70"/>
      <c r="AD36" s="25"/>
      <c r="AE36" s="25"/>
    </row>
    <row r="37" spans="1:31" s="30" customFormat="1" ht="12.75">
      <c r="A37" s="361" t="s">
        <v>3</v>
      </c>
      <c r="B37" s="14">
        <v>490.9</v>
      </c>
      <c r="C37" s="14">
        <v>337.65</v>
      </c>
      <c r="D37" s="14">
        <v>439.5</v>
      </c>
      <c r="E37" s="14">
        <v>419.4</v>
      </c>
      <c r="F37" s="14">
        <v>409.3</v>
      </c>
      <c r="G37" s="14">
        <v>628.3</v>
      </c>
      <c r="H37" s="14">
        <v>618.7</v>
      </c>
      <c r="I37" s="14">
        <v>498.7</v>
      </c>
      <c r="J37" s="14">
        <v>1741.75</v>
      </c>
      <c r="K37" s="14">
        <v>0</v>
      </c>
      <c r="L37" s="14">
        <v>0</v>
      </c>
      <c r="M37" s="14">
        <v>0</v>
      </c>
      <c r="N37" s="247">
        <v>0</v>
      </c>
      <c r="O37" s="14">
        <v>1741.75</v>
      </c>
      <c r="P37" s="77">
        <f t="shared" si="3"/>
        <v>1.1397420147420148</v>
      </c>
      <c r="Q37" s="155">
        <v>814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365"/>
      <c r="AD37" s="111"/>
      <c r="AE37" s="111"/>
    </row>
    <row r="38" spans="1:31" s="30" customFormat="1" ht="12.75">
      <c r="A38" s="361" t="s">
        <v>33</v>
      </c>
      <c r="B38" s="14">
        <v>8.6</v>
      </c>
      <c r="C38" s="14">
        <v>8.5</v>
      </c>
      <c r="D38" s="14">
        <v>8.4</v>
      </c>
      <c r="E38" s="14">
        <v>162.3</v>
      </c>
      <c r="F38" s="14">
        <v>166.8</v>
      </c>
      <c r="G38" s="14">
        <v>168.7</v>
      </c>
      <c r="H38" s="14">
        <v>115.9</v>
      </c>
      <c r="I38" s="14">
        <v>130.4</v>
      </c>
      <c r="J38" s="14">
        <v>138.4</v>
      </c>
      <c r="K38" s="14">
        <v>0</v>
      </c>
      <c r="L38" s="14">
        <v>0</v>
      </c>
      <c r="M38" s="14">
        <v>0</v>
      </c>
      <c r="N38" s="247">
        <v>0</v>
      </c>
      <c r="O38" s="14">
        <v>138.4</v>
      </c>
      <c r="P38" s="77">
        <f t="shared" si="3"/>
        <v>-0.8238064926798218</v>
      </c>
      <c r="Q38" s="155">
        <v>785.5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70"/>
      <c r="AD38" s="25"/>
      <c r="AE38" s="25"/>
    </row>
    <row r="39" spans="1:31" s="19" customFormat="1" ht="12.75">
      <c r="A39" s="361" t="s">
        <v>4</v>
      </c>
      <c r="B39" s="14">
        <v>14647.75</v>
      </c>
      <c r="C39" s="14">
        <v>7023.83</v>
      </c>
      <c r="D39" s="14">
        <v>76844.52</v>
      </c>
      <c r="E39" s="14">
        <v>99380.02</v>
      </c>
      <c r="F39" s="14">
        <v>102320.85</v>
      </c>
      <c r="G39" s="14">
        <v>95154.71</v>
      </c>
      <c r="H39" s="14">
        <v>85750.91</v>
      </c>
      <c r="I39" s="14">
        <v>79756.25</v>
      </c>
      <c r="J39" s="14">
        <v>52651.69</v>
      </c>
      <c r="K39" s="14">
        <v>0</v>
      </c>
      <c r="L39" s="14">
        <v>0</v>
      </c>
      <c r="M39" s="14">
        <v>0</v>
      </c>
      <c r="N39" s="247">
        <v>0</v>
      </c>
      <c r="O39" s="14">
        <v>52651.69</v>
      </c>
      <c r="P39" s="77">
        <f t="shared" si="3"/>
        <v>-0.2868030975998612</v>
      </c>
      <c r="Q39" s="155">
        <v>73824.9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65"/>
      <c r="AD39" s="111"/>
      <c r="AE39" s="111"/>
    </row>
    <row r="40" spans="1:31" s="30" customFormat="1" ht="12.75">
      <c r="A40" s="361" t="s">
        <v>34</v>
      </c>
      <c r="B40" s="14">
        <v>28.2</v>
      </c>
      <c r="C40" s="14">
        <v>0</v>
      </c>
      <c r="D40" s="14">
        <v>1471.5</v>
      </c>
      <c r="E40" s="14">
        <v>1774.2</v>
      </c>
      <c r="F40" s="14">
        <v>1773.3</v>
      </c>
      <c r="G40" s="14">
        <v>1798.7</v>
      </c>
      <c r="H40" s="14">
        <v>1803</v>
      </c>
      <c r="I40" s="14">
        <v>1554.7</v>
      </c>
      <c r="J40" s="14">
        <v>1105.1</v>
      </c>
      <c r="K40" s="14">
        <v>0</v>
      </c>
      <c r="L40" s="14">
        <v>0</v>
      </c>
      <c r="M40" s="14">
        <v>0</v>
      </c>
      <c r="N40" s="247">
        <v>0</v>
      </c>
      <c r="O40" s="14">
        <v>1105.1</v>
      </c>
      <c r="P40" s="77">
        <f t="shared" si="3"/>
        <v>0.09796323894684542</v>
      </c>
      <c r="Q40" s="155">
        <v>1006.5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70"/>
      <c r="AD40" s="25"/>
      <c r="AE40" s="25"/>
    </row>
    <row r="41" spans="1:31" s="30" customFormat="1" ht="12.75">
      <c r="A41" s="361" t="s">
        <v>5</v>
      </c>
      <c r="B41" s="14">
        <v>1208.11</v>
      </c>
      <c r="C41" s="14">
        <v>2807.3</v>
      </c>
      <c r="D41" s="14">
        <v>51430.87</v>
      </c>
      <c r="E41" s="14">
        <v>40877.45</v>
      </c>
      <c r="F41" s="14">
        <v>39473.87</v>
      </c>
      <c r="G41" s="14">
        <v>37133.95</v>
      </c>
      <c r="H41" s="14">
        <v>32191.03</v>
      </c>
      <c r="I41" s="14">
        <v>26297.73</v>
      </c>
      <c r="J41" s="14">
        <v>16828.19</v>
      </c>
      <c r="K41" s="14">
        <v>0</v>
      </c>
      <c r="L41" s="14">
        <v>0</v>
      </c>
      <c r="M41" s="14">
        <v>0</v>
      </c>
      <c r="N41" s="247">
        <v>0</v>
      </c>
      <c r="O41" s="14">
        <v>16828.19</v>
      </c>
      <c r="P41" s="77">
        <f t="shared" si="3"/>
        <v>0.2660675459121104</v>
      </c>
      <c r="Q41" s="155">
        <v>13291.7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365"/>
      <c r="AD41" s="111"/>
      <c r="AE41" s="111"/>
    </row>
    <row r="42" spans="1:31" s="30" customFormat="1" ht="12.75">
      <c r="A42" s="362" t="s">
        <v>35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47">
        <v>0</v>
      </c>
      <c r="O42" s="14">
        <v>0</v>
      </c>
      <c r="P42" s="77">
        <f t="shared" si="3"/>
        <v>0</v>
      </c>
      <c r="Q42" s="155">
        <v>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70"/>
      <c r="AD42" s="25"/>
      <c r="AE42" s="25"/>
    </row>
    <row r="43" spans="1:31" s="30" customFormat="1" ht="12.75">
      <c r="A43" s="361" t="s">
        <v>6</v>
      </c>
      <c r="B43" s="14">
        <v>304.3</v>
      </c>
      <c r="C43" s="14">
        <v>404.55</v>
      </c>
      <c r="D43" s="14">
        <v>15751.54</v>
      </c>
      <c r="E43" s="14">
        <v>20142.93</v>
      </c>
      <c r="F43" s="14">
        <v>18428.02</v>
      </c>
      <c r="G43" s="14">
        <v>15782.86</v>
      </c>
      <c r="H43" s="14">
        <v>13425.51</v>
      </c>
      <c r="I43" s="14">
        <v>12115.69</v>
      </c>
      <c r="J43" s="14">
        <v>10695.57</v>
      </c>
      <c r="K43" s="14">
        <v>0</v>
      </c>
      <c r="L43" s="14">
        <v>0</v>
      </c>
      <c r="M43" s="14">
        <v>0</v>
      </c>
      <c r="N43" s="247">
        <v>0</v>
      </c>
      <c r="O43" s="14">
        <v>10695.57</v>
      </c>
      <c r="P43" s="77">
        <f t="shared" si="3"/>
        <v>6.028698166524281</v>
      </c>
      <c r="Q43" s="155">
        <v>1521.7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365"/>
      <c r="AD43" s="111"/>
      <c r="AE43" s="111"/>
    </row>
    <row r="44" spans="1:31" s="30" customFormat="1" ht="12.75">
      <c r="A44" s="362" t="s">
        <v>7</v>
      </c>
      <c r="B44" s="18">
        <v>892.8</v>
      </c>
      <c r="C44" s="18">
        <v>898.6</v>
      </c>
      <c r="D44" s="18">
        <v>4494.17</v>
      </c>
      <c r="E44" s="18">
        <v>5584.84</v>
      </c>
      <c r="F44" s="18">
        <v>4599.54</v>
      </c>
      <c r="G44" s="18">
        <v>4393.84</v>
      </c>
      <c r="H44" s="18">
        <v>5356.04</v>
      </c>
      <c r="I44" s="18">
        <v>4517.04</v>
      </c>
      <c r="J44" s="18">
        <v>3866.94</v>
      </c>
      <c r="K44" s="18">
        <v>0</v>
      </c>
      <c r="L44" s="18">
        <v>0</v>
      </c>
      <c r="M44" s="18">
        <v>0</v>
      </c>
      <c r="N44" s="247">
        <v>0</v>
      </c>
      <c r="O44" s="14">
        <v>3866.94</v>
      </c>
      <c r="P44" s="77">
        <f t="shared" si="3"/>
        <v>-0.3402927528319913</v>
      </c>
      <c r="Q44" s="155">
        <v>5861.6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365"/>
      <c r="AD44" s="111"/>
      <c r="AE44" s="111"/>
    </row>
    <row r="45" spans="1:31" s="30" customFormat="1" ht="12.75">
      <c r="A45" s="362" t="s">
        <v>36</v>
      </c>
      <c r="B45" s="18">
        <v>26.5</v>
      </c>
      <c r="C45" s="18">
        <v>1777</v>
      </c>
      <c r="D45" s="18">
        <v>6656.67</v>
      </c>
      <c r="E45" s="18">
        <v>5515.4</v>
      </c>
      <c r="F45" s="18">
        <v>4661.41</v>
      </c>
      <c r="G45" s="18">
        <v>3600.65</v>
      </c>
      <c r="H45" s="18">
        <v>3255.05</v>
      </c>
      <c r="I45" s="18">
        <v>2243.95</v>
      </c>
      <c r="J45" s="18">
        <v>947.11</v>
      </c>
      <c r="K45" s="18">
        <v>0</v>
      </c>
      <c r="L45" s="18">
        <v>0</v>
      </c>
      <c r="M45" s="18">
        <v>0</v>
      </c>
      <c r="N45" s="247">
        <v>0</v>
      </c>
      <c r="O45" s="14">
        <v>947.11</v>
      </c>
      <c r="P45" s="77">
        <f t="shared" si="3"/>
        <v>11.019162436548225</v>
      </c>
      <c r="Q45" s="155">
        <v>78.8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365"/>
      <c r="AD45" s="111"/>
      <c r="AE45" s="111"/>
    </row>
    <row r="46" spans="1:31" s="30" customFormat="1" ht="12.75">
      <c r="A46" s="362" t="s">
        <v>37</v>
      </c>
      <c r="B46" s="18">
        <v>5870.7</v>
      </c>
      <c r="C46" s="18">
        <v>6873.1</v>
      </c>
      <c r="D46" s="18">
        <v>49873.4</v>
      </c>
      <c r="E46" s="18">
        <v>50658.7</v>
      </c>
      <c r="F46" s="18">
        <v>48241.5</v>
      </c>
      <c r="G46" s="18">
        <v>41166.3</v>
      </c>
      <c r="H46" s="18">
        <v>31802.2</v>
      </c>
      <c r="I46" s="18">
        <v>27845</v>
      </c>
      <c r="J46" s="18">
        <v>22581.52</v>
      </c>
      <c r="K46" s="18">
        <v>0</v>
      </c>
      <c r="L46" s="18">
        <v>0</v>
      </c>
      <c r="M46" s="18">
        <v>0</v>
      </c>
      <c r="N46" s="247">
        <v>217</v>
      </c>
      <c r="O46" s="14">
        <v>22798.52</v>
      </c>
      <c r="P46" s="77">
        <f t="shared" si="3"/>
        <v>-0.14165753677370282</v>
      </c>
      <c r="Q46" s="155">
        <v>26561.1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365"/>
      <c r="AD46" s="111"/>
      <c r="AE46" s="111"/>
    </row>
    <row r="47" spans="1:31" s="30" customFormat="1" ht="12.75">
      <c r="A47" s="362" t="s">
        <v>8</v>
      </c>
      <c r="B47" s="18">
        <v>130.8</v>
      </c>
      <c r="C47" s="18">
        <v>0</v>
      </c>
      <c r="D47" s="18">
        <v>642.6</v>
      </c>
      <c r="E47" s="18">
        <v>810</v>
      </c>
      <c r="F47" s="18">
        <v>876</v>
      </c>
      <c r="G47" s="18">
        <v>802.4</v>
      </c>
      <c r="H47" s="18">
        <v>635.2</v>
      </c>
      <c r="I47" s="18">
        <v>518.34</v>
      </c>
      <c r="J47" s="18">
        <v>754.62</v>
      </c>
      <c r="K47" s="18">
        <v>0</v>
      </c>
      <c r="L47" s="18">
        <v>0</v>
      </c>
      <c r="M47" s="18">
        <v>0</v>
      </c>
      <c r="N47" s="247">
        <v>0</v>
      </c>
      <c r="O47" s="14">
        <v>754.62</v>
      </c>
      <c r="P47" s="77">
        <f t="shared" si="3"/>
        <v>1.6854804270462633</v>
      </c>
      <c r="Q47" s="155">
        <v>281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70"/>
      <c r="AD47" s="25"/>
      <c r="AE47" s="25"/>
    </row>
    <row r="48" spans="1:31" s="19" customFormat="1" ht="12.75">
      <c r="A48" s="374" t="s">
        <v>38</v>
      </c>
      <c r="B48" s="371">
        <v>20944.1</v>
      </c>
      <c r="C48" s="371">
        <v>51816.2</v>
      </c>
      <c r="D48" s="371">
        <v>291971.1</v>
      </c>
      <c r="E48" s="371">
        <v>290263.7</v>
      </c>
      <c r="F48" s="371">
        <v>269502.2</v>
      </c>
      <c r="G48" s="371">
        <v>243040.6</v>
      </c>
      <c r="H48" s="371">
        <v>209008.8</v>
      </c>
      <c r="I48" s="371">
        <v>178137.4</v>
      </c>
      <c r="J48" s="371">
        <v>155594.1</v>
      </c>
      <c r="K48" s="371">
        <v>0</v>
      </c>
      <c r="L48" s="371">
        <v>0</v>
      </c>
      <c r="M48" s="371">
        <v>0</v>
      </c>
      <c r="N48" s="371">
        <v>717.2</v>
      </c>
      <c r="O48" s="371">
        <v>156311.3</v>
      </c>
      <c r="P48" s="373">
        <f t="shared" si="3"/>
        <v>0.052908356443326414</v>
      </c>
      <c r="Q48" s="155">
        <v>148456.7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65"/>
      <c r="AD48" s="111"/>
      <c r="AE48" s="111"/>
    </row>
    <row r="49" spans="1:31" s="30" customFormat="1" ht="12.75">
      <c r="A49" s="362" t="s">
        <v>9</v>
      </c>
      <c r="B49" s="18">
        <v>6649.1</v>
      </c>
      <c r="C49" s="18">
        <v>30533.2</v>
      </c>
      <c r="D49" s="18">
        <v>75411.2</v>
      </c>
      <c r="E49" s="18">
        <v>74753.4</v>
      </c>
      <c r="F49" s="18">
        <v>76353.5</v>
      </c>
      <c r="G49" s="18">
        <v>70286</v>
      </c>
      <c r="H49" s="18">
        <v>57898.6</v>
      </c>
      <c r="I49" s="18">
        <v>50635.7</v>
      </c>
      <c r="J49" s="18">
        <v>36122.8</v>
      </c>
      <c r="K49" s="18">
        <v>0</v>
      </c>
      <c r="L49" s="18">
        <v>0</v>
      </c>
      <c r="M49" s="18">
        <v>0</v>
      </c>
      <c r="N49" s="247">
        <v>157.8</v>
      </c>
      <c r="O49" s="14">
        <v>36280.6</v>
      </c>
      <c r="P49" s="77">
        <f t="shared" si="3"/>
        <v>-0.0027514588779214955</v>
      </c>
      <c r="Q49" s="155">
        <v>36380.7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365"/>
      <c r="AD49" s="111"/>
      <c r="AE49" s="111"/>
    </row>
    <row r="50" spans="1:31" s="19" customFormat="1" ht="12.75">
      <c r="A50" s="374" t="s">
        <v>39</v>
      </c>
      <c r="B50" s="371">
        <v>14273.64</v>
      </c>
      <c r="C50" s="371">
        <v>70984.18</v>
      </c>
      <c r="D50" s="371">
        <v>249370.22</v>
      </c>
      <c r="E50" s="371">
        <v>222659.56</v>
      </c>
      <c r="F50" s="371">
        <v>209644.19</v>
      </c>
      <c r="G50" s="371">
        <v>193293.89</v>
      </c>
      <c r="H50" s="371">
        <v>174884.93</v>
      </c>
      <c r="I50" s="371">
        <v>150552.46</v>
      </c>
      <c r="J50" s="371">
        <v>120598.64</v>
      </c>
      <c r="K50" s="371">
        <v>0</v>
      </c>
      <c r="L50" s="371">
        <v>0</v>
      </c>
      <c r="M50" s="371">
        <v>0</v>
      </c>
      <c r="N50" s="371">
        <v>723.4</v>
      </c>
      <c r="O50" s="371">
        <v>121322.04</v>
      </c>
      <c r="P50" s="373">
        <f t="shared" si="3"/>
        <v>-0.07784423491317885</v>
      </c>
      <c r="Q50" s="260">
        <v>131563.5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65"/>
      <c r="AD50" s="111"/>
      <c r="AE50" s="111"/>
    </row>
    <row r="51" spans="1:31" s="30" customFormat="1" ht="12.75">
      <c r="A51" s="362" t="s">
        <v>25</v>
      </c>
      <c r="B51" s="18">
        <v>45.28</v>
      </c>
      <c r="C51" s="18">
        <v>45.28</v>
      </c>
      <c r="D51" s="18">
        <v>1121.3</v>
      </c>
      <c r="E51" s="18">
        <v>1091.47</v>
      </c>
      <c r="F51" s="18">
        <v>1314.62</v>
      </c>
      <c r="G51" s="18">
        <v>1313.08</v>
      </c>
      <c r="H51" s="18">
        <v>1037.68</v>
      </c>
      <c r="I51" s="18">
        <v>947.01</v>
      </c>
      <c r="J51" s="18">
        <v>741.71</v>
      </c>
      <c r="K51" s="18">
        <v>0</v>
      </c>
      <c r="L51" s="18">
        <v>0</v>
      </c>
      <c r="M51" s="18">
        <v>0</v>
      </c>
      <c r="N51" s="247">
        <v>0</v>
      </c>
      <c r="O51" s="14">
        <v>741.71</v>
      </c>
      <c r="P51" s="77">
        <f t="shared" si="3"/>
        <v>0.04377990430622011</v>
      </c>
      <c r="Q51" s="155">
        <v>710.6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365"/>
      <c r="AD51" s="111"/>
      <c r="AE51" s="111"/>
    </row>
    <row r="52" spans="1:31" s="30" customFormat="1" ht="12.75">
      <c r="A52" s="362" t="s">
        <v>10</v>
      </c>
      <c r="B52" s="18">
        <v>3626.4</v>
      </c>
      <c r="C52" s="18">
        <v>13368.01</v>
      </c>
      <c r="D52" s="18">
        <v>39802.93</v>
      </c>
      <c r="E52" s="18">
        <v>44892.16</v>
      </c>
      <c r="F52" s="18">
        <v>36464.29</v>
      </c>
      <c r="G52" s="18">
        <v>34347.54</v>
      </c>
      <c r="H52" s="18">
        <v>31237.58</v>
      </c>
      <c r="I52" s="18">
        <v>26971.17</v>
      </c>
      <c r="J52" s="18">
        <v>21841.29</v>
      </c>
      <c r="K52" s="18">
        <v>0</v>
      </c>
      <c r="L52" s="18">
        <v>0</v>
      </c>
      <c r="M52" s="18">
        <v>0</v>
      </c>
      <c r="N52" s="247">
        <v>413.9</v>
      </c>
      <c r="O52" s="14">
        <v>22255.19</v>
      </c>
      <c r="P52" s="77">
        <f t="shared" si="3"/>
        <v>0.21622364552479428</v>
      </c>
      <c r="Q52" s="155">
        <v>18298.6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365"/>
      <c r="AD52" s="111"/>
      <c r="AE52" s="111"/>
    </row>
    <row r="53" spans="1:31" s="30" customFormat="1" ht="12.75">
      <c r="A53" s="362" t="s">
        <v>11</v>
      </c>
      <c r="B53" s="18">
        <v>266.5</v>
      </c>
      <c r="C53" s="18">
        <v>1224.97</v>
      </c>
      <c r="D53" s="18">
        <v>11981.02</v>
      </c>
      <c r="E53" s="18">
        <v>11797.1</v>
      </c>
      <c r="F53" s="18">
        <v>10678.2</v>
      </c>
      <c r="G53" s="18">
        <v>8911.07</v>
      </c>
      <c r="H53" s="18">
        <v>6969.83</v>
      </c>
      <c r="I53" s="18">
        <v>6727.02</v>
      </c>
      <c r="J53" s="18">
        <v>5603.07</v>
      </c>
      <c r="K53" s="18">
        <v>0</v>
      </c>
      <c r="L53" s="18">
        <v>0</v>
      </c>
      <c r="M53" s="18">
        <v>0</v>
      </c>
      <c r="N53" s="247">
        <v>0</v>
      </c>
      <c r="O53" s="14">
        <v>5603.07</v>
      </c>
      <c r="P53" s="77">
        <f t="shared" si="3"/>
        <v>-0.3952694972694109</v>
      </c>
      <c r="Q53" s="155">
        <v>9265.4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365"/>
      <c r="AD53" s="111"/>
      <c r="AE53" s="111"/>
    </row>
    <row r="54" spans="1:31" s="30" customFormat="1" ht="12.75">
      <c r="A54" s="362" t="s">
        <v>40</v>
      </c>
      <c r="B54" s="18">
        <v>2952.3</v>
      </c>
      <c r="C54" s="18">
        <v>9699.4</v>
      </c>
      <c r="D54" s="18">
        <v>45673.92</v>
      </c>
      <c r="E54" s="18">
        <v>40737.02</v>
      </c>
      <c r="F54" s="18">
        <v>38468.46</v>
      </c>
      <c r="G54" s="18">
        <v>32485.66</v>
      </c>
      <c r="H54" s="18">
        <v>25740.68</v>
      </c>
      <c r="I54" s="18">
        <v>23084.18</v>
      </c>
      <c r="J54" s="18">
        <v>20732.6</v>
      </c>
      <c r="K54" s="18">
        <v>0</v>
      </c>
      <c r="L54" s="18">
        <v>0</v>
      </c>
      <c r="M54" s="18">
        <v>0</v>
      </c>
      <c r="N54" s="247">
        <v>0</v>
      </c>
      <c r="O54" s="14">
        <v>20732.6</v>
      </c>
      <c r="P54" s="77">
        <f t="shared" si="3"/>
        <v>0.5154523127302497</v>
      </c>
      <c r="Q54" s="155">
        <v>13680.8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365"/>
      <c r="AD54" s="111"/>
      <c r="AE54" s="111"/>
    </row>
    <row r="55" spans="1:31" s="30" customFormat="1" ht="12.75">
      <c r="A55" s="362" t="s">
        <v>12</v>
      </c>
      <c r="B55" s="18">
        <v>494.77</v>
      </c>
      <c r="C55" s="18">
        <v>2730.8</v>
      </c>
      <c r="D55" s="18">
        <v>9563.17</v>
      </c>
      <c r="E55" s="18">
        <v>10002.9</v>
      </c>
      <c r="F55" s="18">
        <v>9618.75</v>
      </c>
      <c r="G55" s="18">
        <v>9139.64</v>
      </c>
      <c r="H55" s="18">
        <v>7199.13</v>
      </c>
      <c r="I55" s="18">
        <v>5785.16</v>
      </c>
      <c r="J55" s="18">
        <v>4882.21</v>
      </c>
      <c r="K55" s="18">
        <v>0</v>
      </c>
      <c r="L55" s="18">
        <v>0</v>
      </c>
      <c r="M55" s="18">
        <v>0</v>
      </c>
      <c r="N55" s="247">
        <v>389.1</v>
      </c>
      <c r="O55" s="14">
        <v>5271.31</v>
      </c>
      <c r="P55" s="77">
        <f t="shared" si="3"/>
        <v>1.341243615367533</v>
      </c>
      <c r="Q55" s="155">
        <v>2251.5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70"/>
      <c r="AD55" s="111"/>
      <c r="AE55" s="111"/>
    </row>
    <row r="56" spans="1:31" s="30" customFormat="1" ht="12.75">
      <c r="A56" s="363" t="s">
        <v>31</v>
      </c>
      <c r="B56" s="249">
        <v>0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47">
        <v>0</v>
      </c>
      <c r="O56" s="66">
        <v>0</v>
      </c>
      <c r="P56" s="77"/>
      <c r="Q56" s="155">
        <v>0</v>
      </c>
      <c r="R56" s="17">
        <v>0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11"/>
      <c r="AD56" s="387"/>
      <c r="AE56" s="365"/>
    </row>
    <row r="57" spans="1:31" s="34" customFormat="1" ht="12.75" thickBot="1">
      <c r="A57" s="286" t="s">
        <v>13</v>
      </c>
      <c r="B57" s="281">
        <f aca="true" t="shared" si="4" ref="B57:M57">SUM(B35:B56)</f>
        <v>73349.53</v>
      </c>
      <c r="C57" s="281">
        <f t="shared" si="4"/>
        <v>202188.69999999998</v>
      </c>
      <c r="D57" s="281">
        <f t="shared" si="4"/>
        <v>969270.6400000001</v>
      </c>
      <c r="E57" s="281">
        <f t="shared" si="4"/>
        <v>956625.6</v>
      </c>
      <c r="F57" s="281">
        <f t="shared" si="4"/>
        <v>907555.16</v>
      </c>
      <c r="G57" s="281">
        <f t="shared" si="4"/>
        <v>823635.7599999999</v>
      </c>
      <c r="H57" s="281">
        <f t="shared" si="4"/>
        <v>710146.9</v>
      </c>
      <c r="I57" s="281">
        <f t="shared" si="4"/>
        <v>615563.0800000002</v>
      </c>
      <c r="J57" s="281">
        <f t="shared" si="4"/>
        <v>488265.21</v>
      </c>
      <c r="K57" s="281">
        <f t="shared" si="4"/>
        <v>0</v>
      </c>
      <c r="L57" s="281">
        <f t="shared" si="4"/>
        <v>0</v>
      </c>
      <c r="M57" s="281">
        <f t="shared" si="4"/>
        <v>0</v>
      </c>
      <c r="N57" s="281">
        <f>SUM(N35:N56)</f>
        <v>2618.4</v>
      </c>
      <c r="O57" s="281">
        <f>SUM(O35:O56)</f>
        <v>490883.6099999999</v>
      </c>
      <c r="P57" s="284">
        <f>IF(Q57&lt;&gt;0,(O57-Q57)/Q57,IF(O57=0,0))</f>
        <v>-0.011635844608423436</v>
      </c>
      <c r="Q57" s="305">
        <f>SUM(Q35:Q56)</f>
        <v>496662.69999999995</v>
      </c>
      <c r="R57" s="210"/>
      <c r="S57" s="211"/>
      <c r="T57" s="73"/>
      <c r="U57" s="73"/>
      <c r="V57" s="73"/>
      <c r="W57" s="73"/>
      <c r="X57" s="73"/>
      <c r="Y57" s="73"/>
      <c r="Z57" s="73"/>
      <c r="AA57" s="73"/>
      <c r="AB57" s="73"/>
      <c r="AC57" s="70"/>
      <c r="AD57" s="70"/>
      <c r="AE57" s="70"/>
    </row>
    <row r="58" spans="1:32" ht="14.25">
      <c r="A58" s="35" t="s">
        <v>44</v>
      </c>
      <c r="B58" s="36"/>
      <c r="C58" s="21"/>
      <c r="D58" s="98"/>
      <c r="F58" s="99">
        <v>0</v>
      </c>
      <c r="G58" s="15">
        <v>0</v>
      </c>
      <c r="H58" s="100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O58" s="31"/>
      <c r="R58" s="14"/>
      <c r="S58" s="16"/>
      <c r="AF58" s="15"/>
    </row>
    <row r="59" spans="1:19" ht="15">
      <c r="A59" s="35" t="s">
        <v>43</v>
      </c>
      <c r="B59" s="35"/>
      <c r="C59" s="21"/>
      <c r="D59" s="98"/>
      <c r="H59" s="100"/>
      <c r="N59" s="216"/>
      <c r="O59" s="31"/>
      <c r="R59" s="14"/>
      <c r="S59" s="16"/>
    </row>
    <row r="60" spans="1:15" ht="15">
      <c r="A60"/>
      <c r="B60"/>
      <c r="C60"/>
      <c r="D60"/>
      <c r="E60"/>
      <c r="F60"/>
      <c r="G60"/>
      <c r="H60"/>
      <c r="N60" s="216"/>
      <c r="O60" s="31"/>
    </row>
    <row r="61" spans="1:21" ht="20.25" customHeight="1">
      <c r="A61"/>
      <c r="B61"/>
      <c r="C61"/>
      <c r="D61"/>
      <c r="E61"/>
      <c r="F61"/>
      <c r="G61"/>
      <c r="H61"/>
      <c r="I61" s="101"/>
      <c r="J61" s="101"/>
      <c r="K61" s="101"/>
      <c r="L61" s="101"/>
      <c r="M61" s="101"/>
      <c r="N61" s="217"/>
      <c r="O61" s="31"/>
      <c r="T61" s="32"/>
      <c r="U61" s="396"/>
    </row>
    <row r="62" spans="1:21" ht="12.75" customHeight="1">
      <c r="A62" s="103"/>
      <c r="B62" s="104"/>
      <c r="C62" s="104"/>
      <c r="D62" s="104"/>
      <c r="E62" s="104"/>
      <c r="F62" s="104"/>
      <c r="G62" s="104"/>
      <c r="H62" s="104"/>
      <c r="I62" s="105"/>
      <c r="J62" s="46"/>
      <c r="K62" s="46"/>
      <c r="L62" s="46"/>
      <c r="M62" s="46"/>
      <c r="N62" s="12"/>
      <c r="S62" s="102"/>
      <c r="T62" s="37"/>
      <c r="U62" s="37"/>
    </row>
    <row r="63" spans="1:21" ht="12.75" customHeight="1">
      <c r="A63"/>
      <c r="B63"/>
      <c r="C63"/>
      <c r="D63"/>
      <c r="E63"/>
      <c r="F63"/>
      <c r="G63"/>
      <c r="H63"/>
      <c r="I63" s="105"/>
      <c r="J63" s="46"/>
      <c r="K63" s="46"/>
      <c r="L63" s="46"/>
      <c r="M63" s="46"/>
      <c r="N63" s="12"/>
      <c r="S63" s="106"/>
      <c r="T63" s="14"/>
      <c r="U63" s="16"/>
    </row>
    <row r="64" spans="1:21" ht="12.75" customHeight="1">
      <c r="A64"/>
      <c r="B64"/>
      <c r="C64"/>
      <c r="D64"/>
      <c r="E64"/>
      <c r="F64"/>
      <c r="G64"/>
      <c r="H64"/>
      <c r="I64" s="105"/>
      <c r="J64" s="46"/>
      <c r="K64" s="46"/>
      <c r="L64" s="46"/>
      <c r="M64" s="46"/>
      <c r="N64" s="12"/>
      <c r="S64" s="106"/>
      <c r="T64" s="14"/>
      <c r="U64" s="16"/>
    </row>
    <row r="65" spans="1:21" ht="12.75" customHeight="1">
      <c r="A65"/>
      <c r="B65"/>
      <c r="C65"/>
      <c r="D65"/>
      <c r="E65"/>
      <c r="F65"/>
      <c r="G65"/>
      <c r="H65"/>
      <c r="I65" s="105"/>
      <c r="J65" s="46"/>
      <c r="K65" s="46"/>
      <c r="L65" s="46"/>
      <c r="M65" s="46"/>
      <c r="N65" s="12"/>
      <c r="S65" s="106"/>
      <c r="T65" s="14"/>
      <c r="U65" s="16"/>
    </row>
    <row r="66" spans="1:21" ht="12.75" customHeight="1">
      <c r="A66"/>
      <c r="B66"/>
      <c r="C66"/>
      <c r="D66"/>
      <c r="E66"/>
      <c r="F66"/>
      <c r="G66"/>
      <c r="H66"/>
      <c r="I66" s="105"/>
      <c r="J66" s="46"/>
      <c r="K66" s="46"/>
      <c r="L66" s="46"/>
      <c r="M66" s="46"/>
      <c r="N66" s="218"/>
      <c r="O66" s="73"/>
      <c r="P66" s="44"/>
      <c r="S66" s="106"/>
      <c r="T66" s="14"/>
      <c r="U66" s="16"/>
    </row>
    <row r="67" spans="1:21" ht="12.75" customHeight="1">
      <c r="A67"/>
      <c r="B67"/>
      <c r="C67"/>
      <c r="D67"/>
      <c r="E67"/>
      <c r="F67"/>
      <c r="G67"/>
      <c r="H67"/>
      <c r="I67" s="105"/>
      <c r="J67" s="46"/>
      <c r="K67" s="46"/>
      <c r="L67" s="46"/>
      <c r="M67" s="46"/>
      <c r="N67" s="219"/>
      <c r="O67" s="73"/>
      <c r="P67" s="44"/>
      <c r="S67" s="106"/>
      <c r="T67" s="14"/>
      <c r="U67" s="16"/>
    </row>
    <row r="68" spans="1:21" ht="12.75" customHeight="1">
      <c r="A68"/>
      <c r="B68"/>
      <c r="C68"/>
      <c r="D68"/>
      <c r="E68"/>
      <c r="F68"/>
      <c r="G68"/>
      <c r="H68"/>
      <c r="I68" s="105"/>
      <c r="J68" s="46"/>
      <c r="K68" s="46"/>
      <c r="L68" s="46"/>
      <c r="M68" s="46"/>
      <c r="N68" s="218"/>
      <c r="O68" s="73"/>
      <c r="P68" s="44"/>
      <c r="S68" s="106"/>
      <c r="T68" s="14"/>
      <c r="U68" s="16"/>
    </row>
    <row r="69" spans="1:21" ht="12.75" customHeight="1">
      <c r="A69"/>
      <c r="B69"/>
      <c r="C69"/>
      <c r="D69"/>
      <c r="E69"/>
      <c r="F69"/>
      <c r="G69"/>
      <c r="H69"/>
      <c r="I69" s="105"/>
      <c r="J69" s="46"/>
      <c r="K69" s="46"/>
      <c r="L69" s="46"/>
      <c r="M69" s="46"/>
      <c r="N69" s="174" t="str">
        <f>colza!M70</f>
        <v>stocks récolte 10</v>
      </c>
      <c r="O69" s="73"/>
      <c r="P69" s="44"/>
      <c r="S69" s="106"/>
      <c r="T69" s="14"/>
      <c r="U69" s="16"/>
    </row>
    <row r="70" spans="1:30" ht="12.75" customHeight="1">
      <c r="A70"/>
      <c r="B70"/>
      <c r="C70"/>
      <c r="D70"/>
      <c r="E70"/>
      <c r="F70"/>
      <c r="G70"/>
      <c r="H70"/>
      <c r="I70" s="105"/>
      <c r="J70" s="46"/>
      <c r="K70" s="46"/>
      <c r="L70" s="46"/>
      <c r="M70" s="46"/>
      <c r="N70" s="248" t="str">
        <f>colza!M71</f>
        <v>stocks récolte 11</v>
      </c>
      <c r="O70" s="73"/>
      <c r="P70" s="44"/>
      <c r="S70" s="106"/>
      <c r="AD70" s="388"/>
    </row>
    <row r="71" spans="1:19" ht="12.75" customHeight="1">
      <c r="A71"/>
      <c r="B71"/>
      <c r="C71"/>
      <c r="D71"/>
      <c r="E71"/>
      <c r="F71"/>
      <c r="G71"/>
      <c r="H71"/>
      <c r="I71" s="105"/>
      <c r="J71" s="46"/>
      <c r="K71" s="46"/>
      <c r="L71" s="46"/>
      <c r="M71" s="46"/>
      <c r="S71" s="106"/>
    </row>
    <row r="72" spans="1:31" ht="12.75" customHeight="1">
      <c r="A72"/>
      <c r="B72"/>
      <c r="C72"/>
      <c r="D72"/>
      <c r="E72"/>
      <c r="F72"/>
      <c r="G72"/>
      <c r="H72"/>
      <c r="I72" s="105"/>
      <c r="J72" s="46"/>
      <c r="K72" s="46"/>
      <c r="L72" s="46"/>
      <c r="M72" s="46"/>
      <c r="S72" s="106"/>
      <c r="AC72" s="70">
        <f>SUM(AC34:AC56)</f>
        <v>0</v>
      </c>
      <c r="AD72" s="388" t="s">
        <v>85</v>
      </c>
      <c r="AE72" s="388" t="s">
        <v>97</v>
      </c>
    </row>
    <row r="73" spans="1:31" ht="12.75" customHeight="1">
      <c r="A73"/>
      <c r="B73"/>
      <c r="C73"/>
      <c r="D73"/>
      <c r="E73"/>
      <c r="F73"/>
      <c r="G73"/>
      <c r="H73"/>
      <c r="I73" s="105"/>
      <c r="J73" s="46"/>
      <c r="K73" s="46"/>
      <c r="L73" s="46"/>
      <c r="N73" s="12"/>
      <c r="S73" s="106"/>
      <c r="AC73" s="365" t="s">
        <v>26</v>
      </c>
      <c r="AD73" s="14">
        <v>123140.2</v>
      </c>
      <c r="AE73" s="16">
        <v>74164.74</v>
      </c>
    </row>
    <row r="74" spans="1:31" ht="12.75" customHeight="1">
      <c r="A74"/>
      <c r="B74"/>
      <c r="C74"/>
      <c r="D74"/>
      <c r="E74"/>
      <c r="F74"/>
      <c r="G74"/>
      <c r="H74"/>
      <c r="I74" s="105"/>
      <c r="J74" s="46"/>
      <c r="K74" s="46"/>
      <c r="L74" s="46"/>
      <c r="M74" s="35" t="s">
        <v>30</v>
      </c>
      <c r="N74" s="12"/>
      <c r="S74" s="106"/>
      <c r="U74" s="17">
        <v>0</v>
      </c>
      <c r="AC74" s="365" t="s">
        <v>27</v>
      </c>
      <c r="AD74" s="14">
        <v>97117.5</v>
      </c>
      <c r="AE74" s="16">
        <v>203351.49</v>
      </c>
    </row>
    <row r="75" spans="1:31" ht="12.75" customHeight="1">
      <c r="A75"/>
      <c r="B75"/>
      <c r="C75"/>
      <c r="D75"/>
      <c r="E75"/>
      <c r="F75"/>
      <c r="G75"/>
      <c r="H75"/>
      <c r="I75" s="105"/>
      <c r="J75" s="46"/>
      <c r="K75" s="46"/>
      <c r="L75" s="46"/>
      <c r="M75" s="46"/>
      <c r="N75" s="12"/>
      <c r="AC75" s="365" t="s">
        <v>28</v>
      </c>
      <c r="AD75" s="14">
        <v>779280</v>
      </c>
      <c r="AE75" s="16">
        <v>974905.34</v>
      </c>
    </row>
    <row r="76" spans="1:31" ht="12.75" customHeight="1">
      <c r="A76"/>
      <c r="B76"/>
      <c r="C76"/>
      <c r="D76"/>
      <c r="E76"/>
      <c r="F76"/>
      <c r="G76"/>
      <c r="H76"/>
      <c r="I76" s="105"/>
      <c r="J76" s="46"/>
      <c r="K76" s="46"/>
      <c r="L76" s="46"/>
      <c r="M76" s="46"/>
      <c r="N76" s="353">
        <f ca="1">NOW()</f>
        <v>41022.63480810185</v>
      </c>
      <c r="O76" s="353"/>
      <c r="P76" s="353"/>
      <c r="AC76" s="365" t="s">
        <v>15</v>
      </c>
      <c r="AD76" s="14">
        <v>909919.1</v>
      </c>
      <c r="AE76" s="16">
        <v>962224.99</v>
      </c>
    </row>
    <row r="77" spans="1:31" ht="12.75" customHeight="1">
      <c r="A77"/>
      <c r="B77"/>
      <c r="C77"/>
      <c r="D77"/>
      <c r="E77"/>
      <c r="F77"/>
      <c r="G77"/>
      <c r="H77"/>
      <c r="I77" s="105"/>
      <c r="J77" s="107"/>
      <c r="K77" s="107"/>
      <c r="L77" s="107"/>
      <c r="M77" s="107"/>
      <c r="N77" s="220"/>
      <c r="O77" s="190"/>
      <c r="P77" s="108"/>
      <c r="AC77" s="365" t="s">
        <v>16</v>
      </c>
      <c r="AD77" s="14">
        <v>886757.3</v>
      </c>
      <c r="AE77" s="16">
        <v>913335.17</v>
      </c>
    </row>
    <row r="78" spans="1:31" ht="12.75" customHeight="1" hidden="1">
      <c r="A78"/>
      <c r="B78"/>
      <c r="C78"/>
      <c r="D78"/>
      <c r="E78"/>
      <c r="F78"/>
      <c r="G78"/>
      <c r="H78"/>
      <c r="I78" s="107"/>
      <c r="J78" s="107"/>
      <c r="K78" s="107"/>
      <c r="L78" s="107"/>
      <c r="M78" s="107"/>
      <c r="N78" s="220"/>
      <c r="O78" s="190"/>
      <c r="P78" s="108"/>
      <c r="AC78" s="365" t="s">
        <v>17</v>
      </c>
      <c r="AD78" s="14">
        <v>814584.4</v>
      </c>
      <c r="AE78" s="16">
        <v>827705.95</v>
      </c>
    </row>
    <row r="79" spans="29:31" ht="12.75">
      <c r="AC79" s="365" t="s">
        <v>92</v>
      </c>
      <c r="AD79" s="14">
        <v>712099.1</v>
      </c>
      <c r="AE79" s="16">
        <v>713571</v>
      </c>
    </row>
    <row r="80" spans="29:31" ht="12.75">
      <c r="AC80" s="365" t="s">
        <v>93</v>
      </c>
      <c r="AD80" s="14">
        <v>610452.4</v>
      </c>
      <c r="AE80" s="16">
        <v>618617.89</v>
      </c>
    </row>
    <row r="81" spans="29:31" ht="12.75">
      <c r="AC81" s="365" t="s">
        <v>94</v>
      </c>
      <c r="AD81" s="14">
        <v>496662.7</v>
      </c>
      <c r="AE81" s="16">
        <v>490883.6</v>
      </c>
    </row>
    <row r="82" spans="29:31" ht="12.75">
      <c r="AC82" s="365" t="s">
        <v>48</v>
      </c>
      <c r="AD82" s="14">
        <v>380256.8</v>
      </c>
      <c r="AE82" s="16">
        <v>0</v>
      </c>
    </row>
    <row r="83" spans="29:31" ht="12.75">
      <c r="AC83" s="365" t="s">
        <v>21</v>
      </c>
      <c r="AD83" s="14">
        <v>263211</v>
      </c>
      <c r="AE83" s="16">
        <v>0</v>
      </c>
    </row>
    <row r="84" spans="29:31" ht="12.75">
      <c r="AC84" s="365" t="s">
        <v>23</v>
      </c>
      <c r="AD84" s="14">
        <v>125895.7</v>
      </c>
      <c r="AE84" s="16">
        <v>0</v>
      </c>
    </row>
    <row r="85" spans="30:31" ht="12.75">
      <c r="AD85" s="14"/>
      <c r="AE85" s="16"/>
    </row>
  </sheetData>
  <mergeCells count="4">
    <mergeCell ref="A1:O1"/>
    <mergeCell ref="A2:O2"/>
    <mergeCell ref="N76:P76"/>
    <mergeCell ref="A5:P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ignoredErrors>
    <ignoredError sqref="L33" evalError="1"/>
    <ignoredError sqref="AD72:AE7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zoomScale="75" zoomScaleNormal="75" workbookViewId="0" topLeftCell="A16">
      <selection activeCell="A35" sqref="A35:A56"/>
    </sheetView>
  </sheetViews>
  <sheetFormatPr defaultColWidth="11.421875" defaultRowHeight="12.75"/>
  <cols>
    <col min="1" max="1" width="18.8515625" style="51" customWidth="1"/>
    <col min="2" max="2" width="8.7109375" style="29" customWidth="1"/>
    <col min="3" max="3" width="8.7109375" style="52" customWidth="1"/>
    <col min="4" max="13" width="8.7109375" style="15" customWidth="1"/>
    <col min="14" max="14" width="8.140625" style="215" customWidth="1"/>
    <col min="15" max="15" width="8.7109375" style="53" customWidth="1"/>
    <col min="16" max="16" width="6.421875" style="33" customWidth="1"/>
    <col min="17" max="17" width="7.8515625" style="311" customWidth="1"/>
    <col min="18" max="18" width="8.140625" style="33" customWidth="1"/>
    <col min="19" max="19" width="8.00390625" style="33" customWidth="1"/>
    <col min="20" max="20" width="9.8515625" style="33" bestFit="1" customWidth="1"/>
    <col min="21" max="22" width="11.421875" style="17" customWidth="1"/>
    <col min="23" max="23" width="7.8515625" style="33" customWidth="1"/>
    <col min="24" max="24" width="8.140625" style="33" customWidth="1"/>
    <col min="25" max="25" width="8.00390625" style="33" customWidth="1"/>
    <col min="26" max="26" width="9.8515625" style="33" bestFit="1" customWidth="1"/>
    <col min="27" max="28" width="11.421875" style="17" customWidth="1"/>
    <col min="29" max="29" width="8.140625" style="155" customWidth="1"/>
    <col min="30" max="30" width="8.00390625" style="155" customWidth="1"/>
    <col min="31" max="31" width="9.8515625" style="155" bestFit="1" customWidth="1"/>
    <col min="32" max="35" width="11.421875" style="17" customWidth="1"/>
    <col min="36" max="16384" width="11.421875" style="15" customWidth="1"/>
  </cols>
  <sheetData>
    <row r="1" spans="1:79" s="115" customFormat="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221"/>
      <c r="O1" s="25"/>
      <c r="P1" s="110"/>
      <c r="Q1" s="308"/>
      <c r="R1" s="110"/>
      <c r="S1" s="110"/>
      <c r="T1" s="110"/>
      <c r="U1" s="111"/>
      <c r="V1" s="65"/>
      <c r="W1" s="110"/>
      <c r="X1" s="110"/>
      <c r="Y1" s="110"/>
      <c r="Z1" s="110"/>
      <c r="AA1" s="112"/>
      <c r="AB1" s="65"/>
      <c r="AC1" s="265"/>
      <c r="AD1" s="265"/>
      <c r="AE1" s="265"/>
      <c r="AF1" s="112"/>
      <c r="AG1" s="65"/>
      <c r="AH1" s="65"/>
      <c r="AI1" s="113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</row>
    <row r="2" spans="1:31" s="116" customFormat="1" ht="34.5" customHeight="1">
      <c r="A2" s="355" t="s">
        <v>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/>
      <c r="Q2" s="309"/>
      <c r="R2"/>
      <c r="S2"/>
      <c r="T2"/>
      <c r="W2"/>
      <c r="X2"/>
      <c r="Y2"/>
      <c r="Z2"/>
      <c r="AC2" s="320"/>
      <c r="AD2" s="320"/>
      <c r="AE2" s="320"/>
    </row>
    <row r="3" spans="1:31" s="82" customFormat="1" ht="27" customHeight="1">
      <c r="A3" s="356" t="s">
        <v>42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/>
      <c r="Q3" s="309"/>
      <c r="R3"/>
      <c r="S3"/>
      <c r="T3"/>
      <c r="W3"/>
      <c r="X3"/>
      <c r="Y3"/>
      <c r="Z3"/>
      <c r="AC3" s="320"/>
      <c r="AD3" s="320"/>
      <c r="AE3" s="320"/>
    </row>
    <row r="4" spans="1:35" s="6" customFormat="1" ht="7.5" customHeight="1">
      <c r="A4" s="27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2"/>
      <c r="O4" s="25"/>
      <c r="P4"/>
      <c r="Q4" s="309"/>
      <c r="R4"/>
      <c r="S4"/>
      <c r="T4"/>
      <c r="U4" s="64"/>
      <c r="V4" s="64"/>
      <c r="W4"/>
      <c r="X4"/>
      <c r="Y4"/>
      <c r="Z4"/>
      <c r="AA4" s="64"/>
      <c r="AB4" s="64"/>
      <c r="AC4" s="320"/>
      <c r="AD4" s="320"/>
      <c r="AE4" s="320"/>
      <c r="AF4" s="64"/>
      <c r="AG4" s="64"/>
      <c r="AH4" s="64"/>
      <c r="AI4" s="64"/>
    </row>
    <row r="5" spans="1:256" s="84" customFormat="1" ht="24.75" customHeight="1">
      <c r="A5" s="354" t="str">
        <f>colza!$A$4</f>
        <v>situation provisoire au 31 mars   récolte 2009 à 2011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Q5" s="301"/>
      <c r="AC5" s="301"/>
      <c r="AD5" s="301"/>
      <c r="AE5" s="301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5" s="6" customFormat="1" ht="20.25" customHeight="1">
      <c r="A6" s="26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6" t="s">
        <v>90</v>
      </c>
      <c r="O6" s="317" t="s">
        <v>91</v>
      </c>
      <c r="P6" s="267"/>
      <c r="Q6" s="309"/>
      <c r="R6"/>
      <c r="S6"/>
      <c r="T6"/>
      <c r="U6" s="64"/>
      <c r="V6" s="64"/>
      <c r="W6"/>
      <c r="X6"/>
      <c r="Y6"/>
      <c r="Z6"/>
      <c r="AA6" s="64"/>
      <c r="AB6" s="64"/>
      <c r="AC6" s="320"/>
      <c r="AD6" s="320"/>
      <c r="AE6" s="320"/>
      <c r="AF6" s="64"/>
      <c r="AG6" s="64"/>
      <c r="AH6" s="64"/>
      <c r="AI6" s="64"/>
    </row>
    <row r="7" spans="1:37" s="13" customFormat="1" ht="48.75" customHeight="1">
      <c r="A7" s="280" t="s">
        <v>1</v>
      </c>
      <c r="B7" s="252" t="str">
        <f>colza!B6</f>
        <v>entrées     juil 10</v>
      </c>
      <c r="C7" s="252" t="str">
        <f>colza!C6</f>
        <v>entrées     août 10</v>
      </c>
      <c r="D7" s="252" t="str">
        <f>colza!D6</f>
        <v>entrées     sep 10</v>
      </c>
      <c r="E7" s="252" t="str">
        <f>colza!E6</f>
        <v>entrées     oct 10</v>
      </c>
      <c r="F7" s="252" t="str">
        <f>colza!F6</f>
        <v>entrées     nov 10</v>
      </c>
      <c r="G7" s="252" t="str">
        <f>colza!G6</f>
        <v>entrées     déc 10</v>
      </c>
      <c r="H7" s="252" t="str">
        <f>colza!H6</f>
        <v>entrées     janv 11</v>
      </c>
      <c r="I7" s="252" t="str">
        <f>colza!I6</f>
        <v>entrées     fév 11</v>
      </c>
      <c r="J7" s="252" t="str">
        <f>colza!J6</f>
        <v>entrées     mars 11</v>
      </c>
      <c r="K7" s="252" t="str">
        <f>colza!K6</f>
        <v>entrées     avril 11</v>
      </c>
      <c r="L7" s="252" t="str">
        <f>colza!L6</f>
        <v>entrées     mai 11</v>
      </c>
      <c r="M7" s="252" t="str">
        <f>colza!M6</f>
        <v>entrées     juin 11</v>
      </c>
      <c r="N7" s="253" t="str">
        <f>colza!N6</f>
        <v>cumul semence au 31.03.12</v>
      </c>
      <c r="O7" s="254" t="str">
        <f>colza!O6</f>
        <v>cumul (1) au 31.03.12</v>
      </c>
      <c r="P7" s="255" t="str">
        <f>colza!P6</f>
        <v>% 10/11</v>
      </c>
      <c r="Q7" s="272"/>
      <c r="R7" s="183"/>
      <c r="S7" s="118"/>
      <c r="T7" s="119"/>
      <c r="U7" s="118"/>
      <c r="V7" s="118"/>
      <c r="W7" s="176"/>
      <c r="X7" s="183"/>
      <c r="Y7" s="118"/>
      <c r="Z7" s="119"/>
      <c r="AA7" s="89"/>
      <c r="AC7" s="155"/>
      <c r="AD7" s="155"/>
      <c r="AE7" s="155"/>
      <c r="AF7" s="89"/>
      <c r="AG7" s="89"/>
      <c r="AH7" s="89"/>
      <c r="AI7" s="89"/>
      <c r="AJ7" s="89"/>
      <c r="AK7" s="89"/>
    </row>
    <row r="8" spans="1:30" ht="12.75">
      <c r="A8" s="361" t="s">
        <v>2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247">
        <v>0</v>
      </c>
      <c r="O8" s="66">
        <v>0</v>
      </c>
      <c r="P8" s="77">
        <f>IF(Q8&lt;&gt;0,(O8-Q8)/Q8,IF(O8=0,0))</f>
        <v>0</v>
      </c>
      <c r="Q8" s="293">
        <v>0</v>
      </c>
      <c r="R8" s="182"/>
      <c r="S8" s="15"/>
      <c r="T8"/>
      <c r="W8" s="181">
        <v>0</v>
      </c>
      <c r="X8" s="182"/>
      <c r="Y8" s="15"/>
      <c r="Z8"/>
      <c r="AC8" s="155">
        <v>0</v>
      </c>
      <c r="AD8" s="155">
        <v>0</v>
      </c>
    </row>
    <row r="9" spans="1:30" ht="12.75">
      <c r="A9" s="361" t="s">
        <v>24</v>
      </c>
      <c r="B9" s="14">
        <v>0</v>
      </c>
      <c r="C9" s="14">
        <v>0</v>
      </c>
      <c r="D9" s="14">
        <v>0</v>
      </c>
      <c r="E9" s="14">
        <v>37.1</v>
      </c>
      <c r="F9" s="14">
        <v>17.61</v>
      </c>
      <c r="G9" s="14">
        <v>0</v>
      </c>
      <c r="H9" s="14">
        <v>0</v>
      </c>
      <c r="I9" s="14">
        <v>0</v>
      </c>
      <c r="J9" s="14">
        <v>16.1</v>
      </c>
      <c r="K9" s="14">
        <v>0</v>
      </c>
      <c r="L9" s="14">
        <v>0</v>
      </c>
      <c r="M9" s="14">
        <v>0</v>
      </c>
      <c r="N9" s="247">
        <v>0</v>
      </c>
      <c r="O9" s="14">
        <v>70.81</v>
      </c>
      <c r="P9" s="77"/>
      <c r="Q9" s="293">
        <v>2774.4</v>
      </c>
      <c r="R9" s="182"/>
      <c r="S9" s="15"/>
      <c r="T9"/>
      <c r="W9" s="181">
        <v>0</v>
      </c>
      <c r="X9" s="182"/>
      <c r="Y9" s="15"/>
      <c r="Z9"/>
      <c r="AC9" s="155">
        <v>0</v>
      </c>
      <c r="AD9" s="155">
        <v>0</v>
      </c>
    </row>
    <row r="10" spans="1:30" ht="12.75">
      <c r="A10" s="361" t="s">
        <v>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247">
        <v>0</v>
      </c>
      <c r="O10" s="14">
        <v>0</v>
      </c>
      <c r="P10" s="77">
        <f aca="true" t="shared" si="0" ref="P10:P29">IF(Q10&lt;&gt;0,(O10-Q10)/Q10,IF(Q10=0,0))</f>
        <v>0</v>
      </c>
      <c r="Q10" s="293">
        <v>0</v>
      </c>
      <c r="R10" s="182"/>
      <c r="S10" s="15"/>
      <c r="T10"/>
      <c r="W10" s="181">
        <v>0</v>
      </c>
      <c r="X10" s="182"/>
      <c r="Y10" s="15"/>
      <c r="Z10"/>
      <c r="AC10" s="155">
        <v>0</v>
      </c>
      <c r="AD10" s="155">
        <v>0</v>
      </c>
    </row>
    <row r="11" spans="1:26" ht="12.75">
      <c r="A11" s="361" t="s">
        <v>33</v>
      </c>
      <c r="B11" s="14">
        <v>0</v>
      </c>
      <c r="C11" s="14">
        <v>0</v>
      </c>
      <c r="D11" s="14">
        <v>0</v>
      </c>
      <c r="E11" s="14">
        <v>7.9</v>
      </c>
      <c r="F11" s="14">
        <v>0</v>
      </c>
      <c r="G11" s="14">
        <v>0</v>
      </c>
      <c r="H11" s="14">
        <v>0</v>
      </c>
      <c r="I11" s="14">
        <v>20.5</v>
      </c>
      <c r="J11" s="14">
        <v>0</v>
      </c>
      <c r="K11" s="14">
        <v>0</v>
      </c>
      <c r="L11" s="14">
        <v>0</v>
      </c>
      <c r="M11" s="14">
        <v>0</v>
      </c>
      <c r="N11" s="247">
        <v>0</v>
      </c>
      <c r="O11" s="14">
        <v>28.4</v>
      </c>
      <c r="P11" s="77">
        <f t="shared" si="0"/>
        <v>8.793103448275863</v>
      </c>
      <c r="Q11" s="293">
        <v>2.9</v>
      </c>
      <c r="R11" s="182"/>
      <c r="S11" s="15"/>
      <c r="T11"/>
      <c r="W11" s="181">
        <v>0</v>
      </c>
      <c r="X11" s="182"/>
      <c r="Y11" s="15"/>
      <c r="Z11"/>
    </row>
    <row r="12" spans="1:26" ht="12.75">
      <c r="A12" s="361" t="s">
        <v>4</v>
      </c>
      <c r="B12" s="14">
        <v>0</v>
      </c>
      <c r="C12" s="14">
        <v>0</v>
      </c>
      <c r="D12" s="14">
        <v>90.04</v>
      </c>
      <c r="E12" s="14">
        <v>133.38</v>
      </c>
      <c r="F12" s="14">
        <v>20.25</v>
      </c>
      <c r="G12" s="14">
        <v>18.56</v>
      </c>
      <c r="H12" s="14">
        <v>20.06</v>
      </c>
      <c r="I12" s="14">
        <v>40.25</v>
      </c>
      <c r="J12" s="14">
        <v>24.5</v>
      </c>
      <c r="K12" s="14">
        <v>0</v>
      </c>
      <c r="L12" s="14">
        <v>0</v>
      </c>
      <c r="M12" s="14">
        <v>0</v>
      </c>
      <c r="N12" s="247">
        <v>24.5</v>
      </c>
      <c r="O12" s="14">
        <v>347.04</v>
      </c>
      <c r="P12" s="77">
        <f t="shared" si="0"/>
        <v>-0.5997231833910035</v>
      </c>
      <c r="Q12" s="293">
        <v>867</v>
      </c>
      <c r="R12" s="182"/>
      <c r="S12" s="15"/>
      <c r="T12"/>
      <c r="W12" s="181">
        <v>0</v>
      </c>
      <c r="X12" s="182"/>
      <c r="Y12" s="15"/>
      <c r="Z12"/>
    </row>
    <row r="13" spans="1:25" ht="12.75">
      <c r="A13" s="361" t="s">
        <v>34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47">
        <v>0</v>
      </c>
      <c r="O13" s="14">
        <v>0</v>
      </c>
      <c r="P13" s="77">
        <f t="shared" si="0"/>
        <v>0</v>
      </c>
      <c r="Q13" s="293">
        <v>0</v>
      </c>
      <c r="R13" s="182"/>
      <c r="S13" s="15"/>
      <c r="W13" s="181">
        <v>0</v>
      </c>
      <c r="X13" s="182"/>
      <c r="Y13" s="15"/>
    </row>
    <row r="14" spans="1:35" s="19" customFormat="1" ht="12.75">
      <c r="A14" s="374" t="s">
        <v>5</v>
      </c>
      <c r="B14" s="371">
        <v>19.5</v>
      </c>
      <c r="C14" s="371">
        <v>0</v>
      </c>
      <c r="D14" s="371">
        <v>10238.4</v>
      </c>
      <c r="E14" s="371">
        <v>5481</v>
      </c>
      <c r="F14" s="371">
        <v>517.8</v>
      </c>
      <c r="G14" s="371">
        <v>166.7</v>
      </c>
      <c r="H14" s="371">
        <v>385.8</v>
      </c>
      <c r="I14" s="371">
        <v>86.8</v>
      </c>
      <c r="J14" s="371">
        <v>1.9</v>
      </c>
      <c r="K14" s="371">
        <v>0</v>
      </c>
      <c r="L14" s="371">
        <v>0</v>
      </c>
      <c r="M14" s="371">
        <v>0</v>
      </c>
      <c r="N14" s="371">
        <v>339.9</v>
      </c>
      <c r="O14" s="371">
        <v>16897.9</v>
      </c>
      <c r="P14" s="372">
        <f t="shared" si="0"/>
        <v>0.17262652408346824</v>
      </c>
      <c r="Q14" s="293">
        <v>14410.3</v>
      </c>
      <c r="R14" s="182"/>
      <c r="S14" s="15"/>
      <c r="T14" s="31"/>
      <c r="U14" s="31"/>
      <c r="V14" s="31"/>
      <c r="W14" s="181">
        <v>0</v>
      </c>
      <c r="X14" s="182"/>
      <c r="Y14" s="15"/>
      <c r="Z14" s="31"/>
      <c r="AA14" s="31"/>
      <c r="AC14" s="155"/>
      <c r="AD14" s="155"/>
      <c r="AE14" s="155"/>
      <c r="AF14" s="31"/>
      <c r="AG14" s="31"/>
      <c r="AH14" s="31"/>
      <c r="AI14" s="31"/>
    </row>
    <row r="15" spans="1:26" ht="12.75">
      <c r="A15" s="362" t="s">
        <v>35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247">
        <v>0</v>
      </c>
      <c r="O15" s="14">
        <v>0</v>
      </c>
      <c r="P15" s="77">
        <f t="shared" si="0"/>
        <v>0</v>
      </c>
      <c r="Q15" s="293">
        <v>0</v>
      </c>
      <c r="R15" s="182"/>
      <c r="S15" s="15"/>
      <c r="T15" s="17"/>
      <c r="W15" s="181">
        <v>0</v>
      </c>
      <c r="X15" s="182"/>
      <c r="Y15" s="15"/>
      <c r="Z15" s="17"/>
    </row>
    <row r="16" spans="1:35" s="19" customFormat="1" ht="12.75">
      <c r="A16" s="361" t="s">
        <v>6</v>
      </c>
      <c r="B16" s="14">
        <v>0</v>
      </c>
      <c r="C16" s="14">
        <v>33.9</v>
      </c>
      <c r="D16" s="14">
        <v>0</v>
      </c>
      <c r="E16" s="14">
        <v>0</v>
      </c>
      <c r="F16" s="14">
        <v>1.53</v>
      </c>
      <c r="G16" s="14">
        <v>0</v>
      </c>
      <c r="H16" s="14">
        <v>0</v>
      </c>
      <c r="I16" s="14">
        <v>0</v>
      </c>
      <c r="J16" s="14">
        <v>50.8</v>
      </c>
      <c r="K16" s="14">
        <v>0</v>
      </c>
      <c r="L16" s="14">
        <v>0</v>
      </c>
      <c r="M16" s="14">
        <v>0</v>
      </c>
      <c r="N16" s="247">
        <v>0</v>
      </c>
      <c r="O16" s="14">
        <v>86.23</v>
      </c>
      <c r="P16" s="77">
        <f t="shared" si="0"/>
        <v>5.532575757575758</v>
      </c>
      <c r="Q16" s="293">
        <v>13.2</v>
      </c>
      <c r="R16" s="182"/>
      <c r="S16" s="15"/>
      <c r="T16" s="31"/>
      <c r="U16" s="31"/>
      <c r="V16" s="31"/>
      <c r="W16" s="181">
        <v>0</v>
      </c>
      <c r="X16" s="182"/>
      <c r="Y16" s="15"/>
      <c r="Z16" s="31"/>
      <c r="AA16" s="31"/>
      <c r="AC16" s="155"/>
      <c r="AD16" s="155"/>
      <c r="AE16" s="155"/>
      <c r="AF16" s="31"/>
      <c r="AG16" s="31"/>
      <c r="AH16" s="31"/>
      <c r="AI16" s="31"/>
    </row>
    <row r="17" spans="1:26" ht="12.75">
      <c r="A17" s="362" t="s">
        <v>7</v>
      </c>
      <c r="B17" s="18">
        <v>0</v>
      </c>
      <c r="C17" s="18">
        <v>107.8</v>
      </c>
      <c r="D17" s="18">
        <v>4279.2</v>
      </c>
      <c r="E17" s="18">
        <v>1017.68</v>
      </c>
      <c r="F17" s="18">
        <v>169.09</v>
      </c>
      <c r="G17" s="18">
        <v>0</v>
      </c>
      <c r="H17" s="18">
        <v>56.24</v>
      </c>
      <c r="I17" s="18">
        <v>0.4</v>
      </c>
      <c r="J17" s="18">
        <v>5.3</v>
      </c>
      <c r="K17" s="18">
        <v>0</v>
      </c>
      <c r="L17" s="18">
        <v>0</v>
      </c>
      <c r="M17" s="18">
        <v>0</v>
      </c>
      <c r="N17" s="247">
        <v>0</v>
      </c>
      <c r="O17" s="14">
        <v>5635.7</v>
      </c>
      <c r="P17" s="77">
        <f t="shared" si="0"/>
        <v>0.20390070921985817</v>
      </c>
      <c r="Q17" s="293">
        <v>4681.2</v>
      </c>
      <c r="R17" s="182"/>
      <c r="S17" s="15"/>
      <c r="T17" s="17"/>
      <c r="W17" s="181">
        <v>0</v>
      </c>
      <c r="X17" s="182"/>
      <c r="Y17" s="15"/>
      <c r="Z17" s="17"/>
    </row>
    <row r="18" spans="1:26" ht="12.75">
      <c r="A18" s="362" t="s">
        <v>36</v>
      </c>
      <c r="B18" s="18">
        <v>21.4</v>
      </c>
      <c r="C18" s="18">
        <v>153.92</v>
      </c>
      <c r="D18" s="18">
        <v>3905.63</v>
      </c>
      <c r="E18" s="18">
        <v>5677.38</v>
      </c>
      <c r="F18" s="18">
        <v>482.94</v>
      </c>
      <c r="G18" s="18">
        <v>173.44</v>
      </c>
      <c r="H18" s="18">
        <v>49.74</v>
      </c>
      <c r="I18" s="18">
        <v>38</v>
      </c>
      <c r="J18" s="18">
        <v>198.82</v>
      </c>
      <c r="K18" s="18">
        <v>0</v>
      </c>
      <c r="L18" s="18">
        <v>0</v>
      </c>
      <c r="M18" s="18">
        <v>0</v>
      </c>
      <c r="N18" s="247">
        <v>0</v>
      </c>
      <c r="O18" s="14">
        <v>10701.27</v>
      </c>
      <c r="P18" s="77">
        <f t="shared" si="0"/>
        <v>0.5109026218814859</v>
      </c>
      <c r="Q18" s="293">
        <v>7082.7</v>
      </c>
      <c r="R18" s="182"/>
      <c r="S18" s="15"/>
      <c r="T18" s="17"/>
      <c r="W18" s="181">
        <v>0</v>
      </c>
      <c r="X18" s="182"/>
      <c r="Y18" s="15"/>
      <c r="Z18" s="17"/>
    </row>
    <row r="19" spans="1:26" ht="12.75">
      <c r="A19" s="362" t="s">
        <v>37</v>
      </c>
      <c r="B19" s="18">
        <v>0</v>
      </c>
      <c r="C19" s="18">
        <v>32.5</v>
      </c>
      <c r="D19" s="18">
        <v>6.3</v>
      </c>
      <c r="E19" s="18">
        <v>81.5</v>
      </c>
      <c r="F19" s="18">
        <v>0</v>
      </c>
      <c r="G19" s="18">
        <v>0</v>
      </c>
      <c r="H19" s="18">
        <v>0</v>
      </c>
      <c r="I19" s="18">
        <v>0</v>
      </c>
      <c r="J19" s="18">
        <v>29.3</v>
      </c>
      <c r="K19" s="18">
        <v>0</v>
      </c>
      <c r="L19" s="18">
        <v>0</v>
      </c>
      <c r="M19" s="18">
        <v>0</v>
      </c>
      <c r="N19" s="247">
        <v>0</v>
      </c>
      <c r="O19" s="14">
        <v>149.6</v>
      </c>
      <c r="P19" s="77">
        <f t="shared" si="0"/>
        <v>-0.5305930342014433</v>
      </c>
      <c r="Q19" s="293">
        <v>318.7</v>
      </c>
      <c r="R19" s="182"/>
      <c r="S19" s="15"/>
      <c r="T19" s="17"/>
      <c r="W19" s="181">
        <v>0</v>
      </c>
      <c r="X19" s="182"/>
      <c r="Y19" s="15"/>
      <c r="Z19" s="17"/>
    </row>
    <row r="20" spans="1:26" ht="12.75">
      <c r="A20" s="362" t="s">
        <v>8</v>
      </c>
      <c r="B20" s="18">
        <v>0</v>
      </c>
      <c r="C20" s="18">
        <v>0</v>
      </c>
      <c r="D20" s="18">
        <v>20</v>
      </c>
      <c r="E20" s="18">
        <v>35.5</v>
      </c>
      <c r="F20" s="18">
        <v>28.6</v>
      </c>
      <c r="G20" s="18">
        <v>27.9</v>
      </c>
      <c r="H20" s="18">
        <v>72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47">
        <v>0</v>
      </c>
      <c r="O20" s="14">
        <v>184</v>
      </c>
      <c r="P20" s="77">
        <f t="shared" si="0"/>
        <v>-0.5129698253043938</v>
      </c>
      <c r="Q20" s="293">
        <v>377.8</v>
      </c>
      <c r="R20" s="182"/>
      <c r="S20" s="15"/>
      <c r="T20" s="17"/>
      <c r="W20" s="181">
        <v>0</v>
      </c>
      <c r="X20" s="182"/>
      <c r="Y20" s="15"/>
      <c r="Z20" s="17"/>
    </row>
    <row r="21" spans="1:26" ht="12.75">
      <c r="A21" s="361" t="s">
        <v>38</v>
      </c>
      <c r="B21" s="14">
        <v>0</v>
      </c>
      <c r="C21" s="14">
        <v>0</v>
      </c>
      <c r="D21" s="14">
        <v>148.3</v>
      </c>
      <c r="E21" s="14">
        <v>128.6</v>
      </c>
      <c r="F21" s="14">
        <v>0</v>
      </c>
      <c r="G21" s="14">
        <v>0</v>
      </c>
      <c r="H21" s="14">
        <v>0</v>
      </c>
      <c r="I21" s="14">
        <v>89.2</v>
      </c>
      <c r="J21" s="14">
        <v>0</v>
      </c>
      <c r="K21" s="14">
        <v>0</v>
      </c>
      <c r="L21" s="14">
        <v>0</v>
      </c>
      <c r="M21" s="14">
        <v>0</v>
      </c>
      <c r="N21" s="247">
        <v>0</v>
      </c>
      <c r="O21" s="14">
        <v>366.1</v>
      </c>
      <c r="P21" s="77">
        <f t="shared" si="0"/>
        <v>0.755875299760192</v>
      </c>
      <c r="Q21" s="293">
        <v>208.5</v>
      </c>
      <c r="R21" s="182"/>
      <c r="S21" s="15"/>
      <c r="T21" s="17"/>
      <c r="W21" s="181">
        <v>0</v>
      </c>
      <c r="X21" s="182"/>
      <c r="Y21" s="15"/>
      <c r="Z21" s="17"/>
    </row>
    <row r="22" spans="1:35" s="19" customFormat="1" ht="12.75">
      <c r="A22" s="362" t="s">
        <v>9</v>
      </c>
      <c r="B22" s="18">
        <v>83.5</v>
      </c>
      <c r="C22" s="18">
        <v>0</v>
      </c>
      <c r="D22" s="18">
        <v>2328.7</v>
      </c>
      <c r="E22" s="18">
        <v>8625.8</v>
      </c>
      <c r="F22" s="18">
        <v>1202.2</v>
      </c>
      <c r="G22" s="18">
        <v>322.5</v>
      </c>
      <c r="H22" s="18">
        <v>43.7</v>
      </c>
      <c r="I22" s="18">
        <v>251.6</v>
      </c>
      <c r="J22" s="18">
        <v>152.9</v>
      </c>
      <c r="K22" s="18">
        <v>0</v>
      </c>
      <c r="L22" s="18">
        <v>0</v>
      </c>
      <c r="M22" s="18">
        <v>0</v>
      </c>
      <c r="N22" s="247">
        <v>795.3</v>
      </c>
      <c r="O22" s="14">
        <v>13010.9</v>
      </c>
      <c r="P22" s="77">
        <f t="shared" si="0"/>
        <v>-0.28227999624891736</v>
      </c>
      <c r="Q22" s="293">
        <v>18128.1</v>
      </c>
      <c r="R22" s="182"/>
      <c r="S22" s="15"/>
      <c r="T22" s="31"/>
      <c r="U22" s="31"/>
      <c r="V22" s="31"/>
      <c r="W22" s="181">
        <v>0</v>
      </c>
      <c r="X22" s="182"/>
      <c r="Y22" s="15"/>
      <c r="Z22" s="31"/>
      <c r="AA22" s="31"/>
      <c r="AC22" s="155"/>
      <c r="AD22" s="155"/>
      <c r="AE22" s="155"/>
      <c r="AF22" s="31"/>
      <c r="AG22" s="31"/>
      <c r="AH22" s="31"/>
      <c r="AI22" s="31"/>
    </row>
    <row r="23" spans="1:35" s="19" customFormat="1" ht="12.75">
      <c r="A23" s="374" t="s">
        <v>39</v>
      </c>
      <c r="B23" s="371">
        <v>464</v>
      </c>
      <c r="C23" s="371">
        <v>950.2</v>
      </c>
      <c r="D23" s="371">
        <v>7624.01</v>
      </c>
      <c r="E23" s="371">
        <v>15360.28</v>
      </c>
      <c r="F23" s="371">
        <v>3645.34</v>
      </c>
      <c r="G23" s="371">
        <v>1275.86</v>
      </c>
      <c r="H23" s="371">
        <v>1793.37</v>
      </c>
      <c r="I23" s="371">
        <v>1108.58</v>
      </c>
      <c r="J23" s="371">
        <v>2016.46</v>
      </c>
      <c r="K23" s="371">
        <v>0</v>
      </c>
      <c r="L23" s="371">
        <v>0</v>
      </c>
      <c r="M23" s="371">
        <v>0</v>
      </c>
      <c r="N23" s="371">
        <v>295.1</v>
      </c>
      <c r="O23" s="371">
        <v>34238.09</v>
      </c>
      <c r="P23" s="372">
        <f t="shared" si="0"/>
        <v>-0.2773862463566544</v>
      </c>
      <c r="Q23" s="293">
        <v>47380.9</v>
      </c>
      <c r="R23" s="182"/>
      <c r="S23" s="15"/>
      <c r="T23" s="31"/>
      <c r="U23" s="31"/>
      <c r="V23" s="31"/>
      <c r="W23" s="181">
        <v>0</v>
      </c>
      <c r="X23" s="182"/>
      <c r="Y23" s="15"/>
      <c r="Z23" s="31"/>
      <c r="AA23" s="31"/>
      <c r="AC23" s="155"/>
      <c r="AD23" s="155"/>
      <c r="AE23" s="155"/>
      <c r="AF23" s="31"/>
      <c r="AG23" s="31"/>
      <c r="AH23" s="31"/>
      <c r="AI23" s="31"/>
    </row>
    <row r="24" spans="1:26" ht="12.75">
      <c r="A24" s="362" t="s">
        <v>25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247">
        <v>0</v>
      </c>
      <c r="O24" s="14">
        <v>0</v>
      </c>
      <c r="P24" s="77">
        <f t="shared" si="0"/>
        <v>0</v>
      </c>
      <c r="Q24" s="293">
        <v>0</v>
      </c>
      <c r="R24" s="182"/>
      <c r="S24" s="15"/>
      <c r="T24" s="17"/>
      <c r="W24" s="181">
        <v>0</v>
      </c>
      <c r="X24" s="182"/>
      <c r="Y24" s="15"/>
      <c r="Z24" s="17"/>
    </row>
    <row r="25" spans="1:35" s="19" customFormat="1" ht="12.75">
      <c r="A25" s="362" t="s">
        <v>10</v>
      </c>
      <c r="B25" s="18">
        <v>0</v>
      </c>
      <c r="C25" s="18">
        <v>738.9</v>
      </c>
      <c r="D25" s="18">
        <v>10027.9</v>
      </c>
      <c r="E25" s="18">
        <v>3902.94</v>
      </c>
      <c r="F25" s="18">
        <v>557.58</v>
      </c>
      <c r="G25" s="18">
        <v>66.96</v>
      </c>
      <c r="H25" s="18">
        <v>93.2</v>
      </c>
      <c r="I25" s="18">
        <v>26.3</v>
      </c>
      <c r="J25" s="18">
        <v>728.1</v>
      </c>
      <c r="K25" s="18">
        <v>0</v>
      </c>
      <c r="L25" s="18">
        <v>0</v>
      </c>
      <c r="M25" s="18">
        <v>0</v>
      </c>
      <c r="N25" s="247">
        <v>2543</v>
      </c>
      <c r="O25" s="14">
        <v>16141.88</v>
      </c>
      <c r="P25" s="77">
        <f t="shared" si="0"/>
        <v>0.2035580608121207</v>
      </c>
      <c r="Q25" s="294">
        <v>13411.8</v>
      </c>
      <c r="R25" s="182"/>
      <c r="T25" s="31"/>
      <c r="U25" s="31"/>
      <c r="V25" s="31"/>
      <c r="W25" s="199">
        <v>0</v>
      </c>
      <c r="X25" s="182"/>
      <c r="Z25" s="31"/>
      <c r="AA25" s="31"/>
      <c r="AC25" s="155"/>
      <c r="AD25" s="260"/>
      <c r="AE25" s="260"/>
      <c r="AF25" s="31"/>
      <c r="AG25" s="31"/>
      <c r="AH25" s="31"/>
      <c r="AI25" s="31"/>
    </row>
    <row r="26" spans="1:25" ht="12.75">
      <c r="A26" s="362" t="s">
        <v>11</v>
      </c>
      <c r="B26" s="18">
        <v>0</v>
      </c>
      <c r="C26" s="18">
        <v>0</v>
      </c>
      <c r="D26" s="18">
        <v>194.6</v>
      </c>
      <c r="E26" s="18">
        <v>99.7</v>
      </c>
      <c r="F26" s="18">
        <v>10.8</v>
      </c>
      <c r="G26" s="18">
        <v>30.9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47">
        <v>0</v>
      </c>
      <c r="O26" s="14">
        <v>336</v>
      </c>
      <c r="P26" s="77">
        <f t="shared" si="0"/>
        <v>-0.1907514450867052</v>
      </c>
      <c r="Q26" s="293">
        <v>415.2</v>
      </c>
      <c r="R26" s="182"/>
      <c r="S26" s="15"/>
      <c r="W26" s="181">
        <v>0</v>
      </c>
      <c r="X26" s="182"/>
      <c r="Y26" s="15"/>
    </row>
    <row r="27" spans="1:25" ht="12.75">
      <c r="A27" s="362" t="s">
        <v>40</v>
      </c>
      <c r="B27" s="18">
        <v>24.89</v>
      </c>
      <c r="C27" s="18">
        <v>0</v>
      </c>
      <c r="D27" s="18">
        <v>21.18</v>
      </c>
      <c r="E27" s="18">
        <v>121.61</v>
      </c>
      <c r="F27" s="18">
        <v>402.13</v>
      </c>
      <c r="G27" s="18">
        <v>0</v>
      </c>
      <c r="H27" s="18">
        <v>12.4</v>
      </c>
      <c r="I27" s="18">
        <v>96.44</v>
      </c>
      <c r="J27" s="18">
        <v>0</v>
      </c>
      <c r="K27" s="18">
        <v>0</v>
      </c>
      <c r="L27" s="18">
        <v>0</v>
      </c>
      <c r="M27" s="18">
        <v>0</v>
      </c>
      <c r="N27" s="247">
        <v>493.34</v>
      </c>
      <c r="O27" s="14">
        <v>678.64</v>
      </c>
      <c r="P27" s="77">
        <f t="shared" si="0"/>
        <v>0.18374324088609809</v>
      </c>
      <c r="Q27" s="293">
        <v>573.3</v>
      </c>
      <c r="R27" s="182"/>
      <c r="S27" s="15"/>
      <c r="W27" s="181">
        <v>0</v>
      </c>
      <c r="X27" s="182"/>
      <c r="Y27" s="15"/>
    </row>
    <row r="28" spans="1:25" ht="12.75">
      <c r="A28" s="362" t="s">
        <v>12</v>
      </c>
      <c r="B28" s="18">
        <v>0</v>
      </c>
      <c r="C28" s="18">
        <v>0</v>
      </c>
      <c r="D28" s="18">
        <v>17.79</v>
      </c>
      <c r="E28" s="18">
        <v>530.34</v>
      </c>
      <c r="F28" s="18">
        <v>93.81</v>
      </c>
      <c r="G28" s="18">
        <v>17.39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47">
        <v>0</v>
      </c>
      <c r="O28" s="14">
        <v>659.33</v>
      </c>
      <c r="P28" s="77">
        <f t="shared" si="0"/>
        <v>-0.05526579739217644</v>
      </c>
      <c r="Q28" s="293">
        <v>697.9</v>
      </c>
      <c r="R28" s="182"/>
      <c r="S28" s="15"/>
      <c r="W28" s="181">
        <v>0</v>
      </c>
      <c r="X28" s="182"/>
      <c r="Y28" s="15"/>
    </row>
    <row r="29" spans="1:25" ht="12.75">
      <c r="A29" s="363" t="s">
        <v>31</v>
      </c>
      <c r="B29" s="249">
        <v>0</v>
      </c>
      <c r="C29" s="249">
        <v>0</v>
      </c>
      <c r="D29" s="249">
        <v>0</v>
      </c>
      <c r="E29" s="249">
        <v>0</v>
      </c>
      <c r="F29" s="249">
        <v>0</v>
      </c>
      <c r="G29" s="249">
        <v>0</v>
      </c>
      <c r="H29" s="249">
        <v>0</v>
      </c>
      <c r="I29" s="249">
        <v>0</v>
      </c>
      <c r="J29" s="249">
        <v>0</v>
      </c>
      <c r="K29" s="249">
        <v>0</v>
      </c>
      <c r="L29" s="249">
        <v>0</v>
      </c>
      <c r="M29" s="249">
        <v>0</v>
      </c>
      <c r="N29" s="247">
        <v>0</v>
      </c>
      <c r="O29" s="66">
        <v>0</v>
      </c>
      <c r="P29" s="77">
        <f t="shared" si="0"/>
        <v>0</v>
      </c>
      <c r="Q29" s="293">
        <v>0</v>
      </c>
      <c r="R29" s="182"/>
      <c r="S29" s="15"/>
      <c r="W29" s="120">
        <v>0</v>
      </c>
      <c r="X29" s="182"/>
      <c r="Y29" s="15"/>
    </row>
    <row r="30" spans="1:35" s="19" customFormat="1" ht="13.5" thickBot="1">
      <c r="A30" s="286" t="s">
        <v>13</v>
      </c>
      <c r="B30" s="281">
        <f>SUM(B8:B29)</f>
        <v>613.29</v>
      </c>
      <c r="C30" s="281">
        <f aca="true" t="shared" si="1" ref="C30:O30">SUM(C8:C29)</f>
        <v>2017.2200000000003</v>
      </c>
      <c r="D30" s="281">
        <f t="shared" si="1"/>
        <v>38902.05</v>
      </c>
      <c r="E30" s="281">
        <f t="shared" si="1"/>
        <v>41240.71</v>
      </c>
      <c r="F30" s="281">
        <f t="shared" si="1"/>
        <v>7149.680000000001</v>
      </c>
      <c r="G30" s="281">
        <f t="shared" si="1"/>
        <v>2100.2099999999996</v>
      </c>
      <c r="H30" s="281">
        <f t="shared" si="1"/>
        <v>2526.5099999999998</v>
      </c>
      <c r="I30" s="281">
        <f t="shared" si="1"/>
        <v>1758.07</v>
      </c>
      <c r="J30" s="281">
        <f t="shared" si="1"/>
        <v>3224.18</v>
      </c>
      <c r="K30" s="281">
        <f t="shared" si="1"/>
        <v>0</v>
      </c>
      <c r="L30" s="281">
        <f t="shared" si="1"/>
        <v>0</v>
      </c>
      <c r="M30" s="281">
        <f t="shared" si="1"/>
        <v>0</v>
      </c>
      <c r="N30" s="281">
        <f t="shared" si="1"/>
        <v>4491.139999999999</v>
      </c>
      <c r="O30" s="281">
        <f t="shared" si="1"/>
        <v>99531.89000000001</v>
      </c>
      <c r="P30" s="284">
        <f>(O30-Q30)/Q30</f>
        <v>-0.10608582957845013</v>
      </c>
      <c r="Q30" s="294">
        <f>SUM(Q8:Q29)</f>
        <v>111343.90000000001</v>
      </c>
      <c r="R30" s="182"/>
      <c r="S30" s="15"/>
      <c r="T30" s="122"/>
      <c r="U30" s="31"/>
      <c r="V30" s="31"/>
      <c r="W30" s="175">
        <f>SUM(W8:W29)</f>
        <v>0</v>
      </c>
      <c r="X30" s="182"/>
      <c r="Y30" s="182"/>
      <c r="Z30" s="122"/>
      <c r="AA30" s="31"/>
      <c r="AC30" s="155"/>
      <c r="AD30" s="155"/>
      <c r="AE30" s="155"/>
      <c r="AF30" s="31"/>
      <c r="AG30" s="31"/>
      <c r="AH30" s="31"/>
      <c r="AI30" s="31"/>
    </row>
    <row r="31" spans="1:31" ht="12.75" customHeight="1">
      <c r="A31" s="36" t="s">
        <v>32</v>
      </c>
      <c r="B31" s="36"/>
      <c r="C31" s="29"/>
      <c r="D31" s="123"/>
      <c r="E31" s="30"/>
      <c r="F31" s="30"/>
      <c r="G31" s="30"/>
      <c r="H31" s="30"/>
      <c r="I31" s="30"/>
      <c r="J31" s="30"/>
      <c r="K31" s="30"/>
      <c r="L31" s="30"/>
      <c r="M31" s="30"/>
      <c r="N31" s="221"/>
      <c r="O31" s="25"/>
      <c r="P31" s="120"/>
      <c r="Q31" s="293"/>
      <c r="W31" s="120"/>
      <c r="AE31" s="321"/>
    </row>
    <row r="32" spans="1:23" ht="12.7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217"/>
      <c r="O32" s="191"/>
      <c r="P32" s="92"/>
      <c r="Q32" s="268"/>
      <c r="W32" s="92"/>
    </row>
    <row r="33" spans="1:23" ht="12.75">
      <c r="A33" s="261"/>
      <c r="B33" s="260"/>
      <c r="C33" s="262"/>
      <c r="D33" s="263"/>
      <c r="E33" s="264"/>
      <c r="F33" s="264"/>
      <c r="G33" s="264"/>
      <c r="H33" s="264"/>
      <c r="I33" s="264"/>
      <c r="J33" s="264"/>
      <c r="K33" s="264"/>
      <c r="L33" s="264"/>
      <c r="M33" s="264"/>
      <c r="N33" s="265"/>
      <c r="O33" s="265"/>
      <c r="P33" s="264"/>
      <c r="Q33" s="293"/>
      <c r="W33" s="120"/>
    </row>
    <row r="34" spans="1:31" s="13" customFormat="1" ht="48" customHeight="1">
      <c r="A34" s="280" t="s">
        <v>1</v>
      </c>
      <c r="B34" s="252" t="str">
        <f>colza!B33</f>
        <v>entrées     juil 10</v>
      </c>
      <c r="C34" s="252" t="str">
        <f>colza!C33</f>
        <v>entrées     août 10</v>
      </c>
      <c r="D34" s="252" t="str">
        <f>colza!D33</f>
        <v>entrées     sep 10</v>
      </c>
      <c r="E34" s="252" t="str">
        <f>colza!E33</f>
        <v>entrées     oct 10</v>
      </c>
      <c r="F34" s="252" t="str">
        <f>colza!F33</f>
        <v>entrées     nov 10</v>
      </c>
      <c r="G34" s="252" t="str">
        <f>colza!G33</f>
        <v>entrées     déc 10</v>
      </c>
      <c r="H34" s="252" t="str">
        <f>colza!H33</f>
        <v>entrées     janv 11</v>
      </c>
      <c r="I34" s="252" t="str">
        <f>colza!I33</f>
        <v>entrées     fév 11</v>
      </c>
      <c r="J34" s="252" t="str">
        <f>colza!J33</f>
        <v>entrées     mars 11</v>
      </c>
      <c r="K34" s="252" t="str">
        <f>colza!K33</f>
        <v>entrées     avril 11</v>
      </c>
      <c r="L34" s="252" t="str">
        <f>colza!L33</f>
        <v>entrées     mai 11</v>
      </c>
      <c r="M34" s="252" t="str">
        <f>colza!M33</f>
        <v>entrées     juin 11</v>
      </c>
      <c r="N34" s="253" t="str">
        <f>colza!N33</f>
        <v>cumul semence au 31.03.12</v>
      </c>
      <c r="O34" s="254" t="str">
        <f>colza!O33</f>
        <v>cumul (1) au 31.03.12</v>
      </c>
      <c r="P34" s="255" t="str">
        <f>colza!P33</f>
        <v>% 10/11</v>
      </c>
      <c r="Q34" s="293"/>
      <c r="R34" s="94"/>
      <c r="S34" s="95"/>
      <c r="T34" s="96"/>
      <c r="U34" s="97"/>
      <c r="V34" s="97"/>
      <c r="W34" s="120"/>
      <c r="X34" s="94"/>
      <c r="Y34" s="95"/>
      <c r="Z34" s="96"/>
      <c r="AC34" s="155"/>
      <c r="AD34" s="155"/>
      <c r="AE34" s="296"/>
    </row>
    <row r="35" spans="1:35" s="30" customFormat="1" ht="12.75">
      <c r="A35" s="361" t="s">
        <v>2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247">
        <v>0</v>
      </c>
      <c r="O35" s="66">
        <v>0</v>
      </c>
      <c r="P35" s="77">
        <f>IF(Q35&lt;&gt;0,(O35-Q35)/Q35,IF(O35=0,0))</f>
        <v>0</v>
      </c>
      <c r="Q35" s="293">
        <v>0</v>
      </c>
      <c r="R35" s="33"/>
      <c r="S35" s="33"/>
      <c r="T35" s="33"/>
      <c r="U35" s="17"/>
      <c r="V35" s="17"/>
      <c r="W35" s="202">
        <v>0</v>
      </c>
      <c r="X35" s="33"/>
      <c r="Y35" s="33"/>
      <c r="Z35" s="33"/>
      <c r="AA35" s="17"/>
      <c r="AB35" s="17"/>
      <c r="AC35" s="155">
        <v>0</v>
      </c>
      <c r="AD35" s="155">
        <v>0</v>
      </c>
      <c r="AE35" s="155"/>
      <c r="AF35" s="17"/>
      <c r="AG35" s="17"/>
      <c r="AH35" s="17"/>
      <c r="AI35" s="17"/>
    </row>
    <row r="36" spans="1:35" s="30" customFormat="1" ht="12.75">
      <c r="A36" s="361" t="s">
        <v>24</v>
      </c>
      <c r="B36" s="14">
        <v>70.41</v>
      </c>
      <c r="C36" s="14">
        <v>182.57</v>
      </c>
      <c r="D36" s="14">
        <v>182.57</v>
      </c>
      <c r="E36" s="14">
        <v>772.24</v>
      </c>
      <c r="F36" s="14">
        <v>975.84</v>
      </c>
      <c r="G36" s="14">
        <v>950.35</v>
      </c>
      <c r="H36" s="14">
        <v>790.18</v>
      </c>
      <c r="I36" s="14">
        <v>330.66</v>
      </c>
      <c r="J36" s="14">
        <v>204.7</v>
      </c>
      <c r="K36" s="14">
        <v>0</v>
      </c>
      <c r="L36" s="14">
        <v>0</v>
      </c>
      <c r="M36" s="14">
        <v>0</v>
      </c>
      <c r="N36" s="247">
        <v>0</v>
      </c>
      <c r="O36" s="14">
        <v>204.7</v>
      </c>
      <c r="P36" s="77"/>
      <c r="Q36" s="293">
        <v>1099.6</v>
      </c>
      <c r="R36" s="33"/>
      <c r="S36" s="33"/>
      <c r="T36" s="33"/>
      <c r="U36" s="17"/>
      <c r="V36" s="17"/>
      <c r="W36" s="202">
        <v>0</v>
      </c>
      <c r="X36" s="33"/>
      <c r="Y36" s="33"/>
      <c r="Z36" s="33"/>
      <c r="AA36" s="17"/>
      <c r="AB36" s="17"/>
      <c r="AC36" s="155">
        <v>0</v>
      </c>
      <c r="AD36" s="155">
        <v>0</v>
      </c>
      <c r="AE36" s="155"/>
      <c r="AF36" s="17"/>
      <c r="AG36" s="17"/>
      <c r="AH36" s="17"/>
      <c r="AI36" s="17"/>
    </row>
    <row r="37" spans="1:35" s="30" customFormat="1" ht="12.75">
      <c r="A37" s="361" t="s">
        <v>3</v>
      </c>
      <c r="B37" s="14">
        <v>0</v>
      </c>
      <c r="C37" s="14">
        <v>0</v>
      </c>
      <c r="D37" s="14">
        <v>0</v>
      </c>
      <c r="E37" s="14">
        <v>58.16</v>
      </c>
      <c r="F37" s="14">
        <v>58.16</v>
      </c>
      <c r="G37" s="14">
        <v>58.16</v>
      </c>
      <c r="H37" s="14">
        <v>86.96</v>
      </c>
      <c r="I37" s="14">
        <v>86.96</v>
      </c>
      <c r="J37" s="14">
        <v>86.96</v>
      </c>
      <c r="K37" s="14">
        <v>0</v>
      </c>
      <c r="L37" s="14">
        <v>0</v>
      </c>
      <c r="M37" s="14">
        <v>0</v>
      </c>
      <c r="N37" s="247">
        <v>0</v>
      </c>
      <c r="O37" s="14">
        <v>86.96</v>
      </c>
      <c r="P37" s="77">
        <f aca="true" t="shared" si="2" ref="P37:P55">IF(Q37&lt;&gt;0,(O37-Q37)/Q37,IF(Q37=0,0))</f>
        <v>0</v>
      </c>
      <c r="Q37" s="293">
        <v>0</v>
      </c>
      <c r="R37" s="33"/>
      <c r="S37" s="33"/>
      <c r="T37" s="33"/>
      <c r="U37" s="17"/>
      <c r="V37" s="17"/>
      <c r="W37" s="202">
        <v>0</v>
      </c>
      <c r="X37" s="33"/>
      <c r="Y37" s="33"/>
      <c r="Z37" s="33"/>
      <c r="AA37" s="17"/>
      <c r="AB37" s="17"/>
      <c r="AC37" s="155">
        <v>0</v>
      </c>
      <c r="AD37" s="155">
        <v>0</v>
      </c>
      <c r="AE37" s="155"/>
      <c r="AF37" s="17"/>
      <c r="AG37" s="17"/>
      <c r="AH37" s="17"/>
      <c r="AI37" s="17"/>
    </row>
    <row r="38" spans="1:35" s="30" customFormat="1" ht="12.75">
      <c r="A38" s="361" t="s">
        <v>33</v>
      </c>
      <c r="B38" s="14">
        <v>0</v>
      </c>
      <c r="C38" s="14">
        <v>0</v>
      </c>
      <c r="D38" s="14">
        <v>0</v>
      </c>
      <c r="E38" s="14">
        <v>7.9</v>
      </c>
      <c r="F38" s="14">
        <v>7.9</v>
      </c>
      <c r="G38" s="14">
        <v>7.9</v>
      </c>
      <c r="H38" s="14">
        <v>7.9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247">
        <v>0</v>
      </c>
      <c r="O38" s="14">
        <v>0</v>
      </c>
      <c r="P38" s="77">
        <f t="shared" si="2"/>
        <v>0</v>
      </c>
      <c r="Q38" s="293">
        <v>0</v>
      </c>
      <c r="R38" s="33"/>
      <c r="S38" s="33"/>
      <c r="T38" s="33"/>
      <c r="U38" s="17"/>
      <c r="V38" s="17"/>
      <c r="W38" s="202">
        <v>0</v>
      </c>
      <c r="X38" s="33"/>
      <c r="Y38" s="33"/>
      <c r="Z38" s="33"/>
      <c r="AA38" s="17"/>
      <c r="AB38" s="17"/>
      <c r="AC38" s="155">
        <v>0</v>
      </c>
      <c r="AD38" s="155">
        <v>0</v>
      </c>
      <c r="AE38" s="155"/>
      <c r="AF38" s="17"/>
      <c r="AG38" s="17"/>
      <c r="AH38" s="17"/>
      <c r="AI38" s="17"/>
    </row>
    <row r="39" spans="1:35" s="30" customFormat="1" ht="12.75">
      <c r="A39" s="361" t="s">
        <v>4</v>
      </c>
      <c r="B39" s="14">
        <v>11.09</v>
      </c>
      <c r="C39" s="14">
        <v>8.3</v>
      </c>
      <c r="D39" s="14">
        <v>98.3</v>
      </c>
      <c r="E39" s="14">
        <v>232.04</v>
      </c>
      <c r="F39" s="14">
        <v>200.78</v>
      </c>
      <c r="G39" s="14">
        <v>217.83</v>
      </c>
      <c r="H39" s="14">
        <v>228.73</v>
      </c>
      <c r="I39" s="14">
        <v>238.71</v>
      </c>
      <c r="J39" s="14">
        <v>147.82</v>
      </c>
      <c r="K39" s="14">
        <v>0</v>
      </c>
      <c r="L39" s="14">
        <v>0</v>
      </c>
      <c r="M39" s="14">
        <v>0</v>
      </c>
      <c r="N39" s="247">
        <v>0</v>
      </c>
      <c r="O39" s="14">
        <v>147.82</v>
      </c>
      <c r="P39" s="77">
        <f t="shared" si="2"/>
        <v>-0.28416464891041165</v>
      </c>
      <c r="Q39" s="293">
        <v>206.5</v>
      </c>
      <c r="R39" s="33"/>
      <c r="S39" s="33"/>
      <c r="T39" s="33"/>
      <c r="U39" s="17"/>
      <c r="V39" s="17"/>
      <c r="W39" s="202">
        <v>0</v>
      </c>
      <c r="X39" s="33"/>
      <c r="Y39" s="33"/>
      <c r="Z39" s="33"/>
      <c r="AA39" s="17"/>
      <c r="AB39" s="17"/>
      <c r="AC39" s="260"/>
      <c r="AD39" s="260"/>
      <c r="AE39" s="155"/>
      <c r="AF39" s="17"/>
      <c r="AG39" s="17"/>
      <c r="AH39" s="17"/>
      <c r="AI39" s="17"/>
    </row>
    <row r="40" spans="1:35" s="30" customFormat="1" ht="12.75">
      <c r="A40" s="361" t="s">
        <v>34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47">
        <v>0</v>
      </c>
      <c r="O40" s="14">
        <v>0</v>
      </c>
      <c r="P40" s="77">
        <f t="shared" si="2"/>
        <v>0</v>
      </c>
      <c r="Q40" s="293">
        <v>0</v>
      </c>
      <c r="R40" s="33"/>
      <c r="S40" s="33"/>
      <c r="T40" s="33"/>
      <c r="U40" s="17"/>
      <c r="V40" s="17"/>
      <c r="W40" s="202">
        <v>0</v>
      </c>
      <c r="X40" s="33"/>
      <c r="Y40" s="33"/>
      <c r="Z40" s="33"/>
      <c r="AA40" s="17"/>
      <c r="AB40" s="17"/>
      <c r="AC40" s="155"/>
      <c r="AD40" s="155"/>
      <c r="AE40" s="155"/>
      <c r="AF40" s="17"/>
      <c r="AG40" s="17"/>
      <c r="AH40" s="17"/>
      <c r="AI40" s="17"/>
    </row>
    <row r="41" spans="1:35" s="19" customFormat="1" ht="12.75">
      <c r="A41" s="361" t="s">
        <v>5</v>
      </c>
      <c r="B41" s="14">
        <v>2765.5</v>
      </c>
      <c r="C41" s="14">
        <v>1369.7</v>
      </c>
      <c r="D41" s="14">
        <v>10521.7</v>
      </c>
      <c r="E41" s="14">
        <v>14199.5</v>
      </c>
      <c r="F41" s="14">
        <v>14035.6</v>
      </c>
      <c r="G41" s="14">
        <v>13331.3</v>
      </c>
      <c r="H41" s="14">
        <v>12495.5</v>
      </c>
      <c r="I41" s="14">
        <v>10625.4</v>
      </c>
      <c r="J41" s="14">
        <v>7059.7</v>
      </c>
      <c r="K41" s="14">
        <v>0</v>
      </c>
      <c r="L41" s="14">
        <v>0</v>
      </c>
      <c r="M41" s="14">
        <v>0</v>
      </c>
      <c r="N41" s="247">
        <v>37.8</v>
      </c>
      <c r="O41" s="14">
        <v>7097.5</v>
      </c>
      <c r="P41" s="77">
        <f t="shared" si="2"/>
        <v>-0.039177462805777746</v>
      </c>
      <c r="Q41" s="294">
        <v>7386.9</v>
      </c>
      <c r="R41" s="31"/>
      <c r="S41" s="31"/>
      <c r="T41" s="31"/>
      <c r="U41" s="31"/>
      <c r="V41" s="31"/>
      <c r="W41" s="203">
        <v>0</v>
      </c>
      <c r="X41" s="31"/>
      <c r="Y41" s="31"/>
      <c r="Z41" s="31"/>
      <c r="AA41" s="31"/>
      <c r="AB41" s="31"/>
      <c r="AC41" s="155"/>
      <c r="AD41" s="155"/>
      <c r="AE41" s="260"/>
      <c r="AF41" s="31"/>
      <c r="AG41" s="31"/>
      <c r="AH41" s="31"/>
      <c r="AI41" s="31"/>
    </row>
    <row r="42" spans="1:35" s="30" customFormat="1" ht="12.75">
      <c r="A42" s="362" t="s">
        <v>35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47">
        <v>0</v>
      </c>
      <c r="O42" s="14">
        <v>0</v>
      </c>
      <c r="P42" s="77">
        <f t="shared" si="2"/>
        <v>0</v>
      </c>
      <c r="Q42" s="293">
        <v>0</v>
      </c>
      <c r="R42" s="17"/>
      <c r="S42" s="17"/>
      <c r="T42" s="17"/>
      <c r="U42" s="17"/>
      <c r="V42" s="17"/>
      <c r="W42" s="202">
        <v>0</v>
      </c>
      <c r="X42" s="17"/>
      <c r="Y42" s="17"/>
      <c r="Z42" s="17"/>
      <c r="AA42" s="17"/>
      <c r="AB42" s="17"/>
      <c r="AC42" s="155"/>
      <c r="AD42" s="155"/>
      <c r="AE42" s="155"/>
      <c r="AF42" s="17"/>
      <c r="AG42" s="17"/>
      <c r="AH42" s="17"/>
      <c r="AI42" s="17"/>
    </row>
    <row r="43" spans="1:35" s="30" customFormat="1" ht="12.75">
      <c r="A43" s="361" t="s">
        <v>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247">
        <v>0</v>
      </c>
      <c r="O43" s="14">
        <v>0</v>
      </c>
      <c r="P43" s="77">
        <f t="shared" si="2"/>
        <v>-1</v>
      </c>
      <c r="Q43" s="293">
        <v>9.9</v>
      </c>
      <c r="R43" s="17"/>
      <c r="S43" s="17"/>
      <c r="T43" s="17"/>
      <c r="U43" s="17"/>
      <c r="V43" s="17"/>
      <c r="W43" s="202">
        <v>0</v>
      </c>
      <c r="X43" s="17"/>
      <c r="Y43" s="17"/>
      <c r="Z43" s="17"/>
      <c r="AA43" s="17"/>
      <c r="AB43" s="17"/>
      <c r="AC43" s="155"/>
      <c r="AD43" s="155"/>
      <c r="AE43" s="155"/>
      <c r="AF43" s="17"/>
      <c r="AG43" s="17"/>
      <c r="AH43" s="17"/>
      <c r="AI43" s="17"/>
    </row>
    <row r="44" spans="1:35" s="30" customFormat="1" ht="12.75">
      <c r="A44" s="362" t="s">
        <v>7</v>
      </c>
      <c r="B44" s="18">
        <v>3262.5</v>
      </c>
      <c r="C44" s="18">
        <v>2258.2</v>
      </c>
      <c r="D44" s="18">
        <v>5798.1</v>
      </c>
      <c r="E44" s="18">
        <v>5810.82</v>
      </c>
      <c r="F44" s="18">
        <v>6719.23</v>
      </c>
      <c r="G44" s="18">
        <v>6456.79</v>
      </c>
      <c r="H44" s="18">
        <v>5476.17</v>
      </c>
      <c r="I44" s="18">
        <v>5342.71</v>
      </c>
      <c r="J44" s="18">
        <v>4818.3</v>
      </c>
      <c r="K44" s="18">
        <v>0</v>
      </c>
      <c r="L44" s="18">
        <v>0</v>
      </c>
      <c r="M44" s="18">
        <v>0</v>
      </c>
      <c r="N44" s="247">
        <v>0</v>
      </c>
      <c r="O44" s="14">
        <v>4818.3</v>
      </c>
      <c r="P44" s="77">
        <f t="shared" si="2"/>
        <v>0.15006205843039902</v>
      </c>
      <c r="Q44" s="293">
        <v>4189.6</v>
      </c>
      <c r="R44" s="17"/>
      <c r="S44" s="17"/>
      <c r="T44" s="17"/>
      <c r="U44" s="17"/>
      <c r="V44" s="17"/>
      <c r="W44" s="202">
        <v>0</v>
      </c>
      <c r="X44" s="17"/>
      <c r="Y44" s="17"/>
      <c r="Z44" s="17"/>
      <c r="AA44" s="17"/>
      <c r="AB44" s="17"/>
      <c r="AC44" s="155"/>
      <c r="AD44" s="155"/>
      <c r="AE44" s="155"/>
      <c r="AF44" s="17"/>
      <c r="AG44" s="17"/>
      <c r="AH44" s="17"/>
      <c r="AI44" s="17"/>
    </row>
    <row r="45" spans="1:35" s="30" customFormat="1" ht="12.75">
      <c r="A45" s="362" t="s">
        <v>36</v>
      </c>
      <c r="B45" s="18">
        <v>595.38</v>
      </c>
      <c r="C45" s="18">
        <v>292.4</v>
      </c>
      <c r="D45" s="18">
        <v>4009.89</v>
      </c>
      <c r="E45" s="18">
        <v>8330.66</v>
      </c>
      <c r="F45" s="18">
        <v>7452.43</v>
      </c>
      <c r="G45" s="18">
        <v>6374.58</v>
      </c>
      <c r="H45" s="18">
        <v>5577.82</v>
      </c>
      <c r="I45" s="18">
        <v>5010.52</v>
      </c>
      <c r="J45" s="18">
        <v>4272.92</v>
      </c>
      <c r="K45" s="18">
        <v>0</v>
      </c>
      <c r="L45" s="18">
        <v>0</v>
      </c>
      <c r="M45" s="18">
        <v>0</v>
      </c>
      <c r="N45" s="247">
        <v>0</v>
      </c>
      <c r="O45" s="14">
        <v>4272.92</v>
      </c>
      <c r="P45" s="77">
        <f t="shared" si="2"/>
        <v>0.3471593416987199</v>
      </c>
      <c r="Q45" s="293">
        <v>3171.8</v>
      </c>
      <c r="R45" s="17"/>
      <c r="S45" s="17"/>
      <c r="T45" s="17"/>
      <c r="U45" s="17"/>
      <c r="V45" s="17"/>
      <c r="W45" s="202">
        <v>0</v>
      </c>
      <c r="X45" s="17"/>
      <c r="Y45" s="17"/>
      <c r="Z45" s="17"/>
      <c r="AA45" s="17"/>
      <c r="AB45" s="17"/>
      <c r="AC45" s="155"/>
      <c r="AD45" s="155"/>
      <c r="AE45" s="155"/>
      <c r="AF45" s="17"/>
      <c r="AG45" s="17"/>
      <c r="AH45" s="17"/>
      <c r="AI45" s="17"/>
    </row>
    <row r="46" spans="1:35" s="30" customFormat="1" ht="12.75">
      <c r="A46" s="362" t="s">
        <v>37</v>
      </c>
      <c r="B46" s="18">
        <v>21.8</v>
      </c>
      <c r="C46" s="18">
        <v>37.5</v>
      </c>
      <c r="D46" s="18">
        <v>8.3</v>
      </c>
      <c r="E46" s="18">
        <v>8.7</v>
      </c>
      <c r="F46" s="18">
        <v>2</v>
      </c>
      <c r="G46" s="18">
        <v>2</v>
      </c>
      <c r="H46" s="18">
        <v>0</v>
      </c>
      <c r="I46" s="18">
        <v>3.3</v>
      </c>
      <c r="J46" s="18">
        <v>0</v>
      </c>
      <c r="K46" s="18">
        <v>0</v>
      </c>
      <c r="L46" s="18">
        <v>0</v>
      </c>
      <c r="M46" s="18">
        <v>0</v>
      </c>
      <c r="N46" s="247">
        <v>0</v>
      </c>
      <c r="O46" s="14">
        <v>0</v>
      </c>
      <c r="P46" s="77">
        <f t="shared" si="2"/>
        <v>-1</v>
      </c>
      <c r="Q46" s="293">
        <v>5.6</v>
      </c>
      <c r="R46" s="17"/>
      <c r="S46" s="17"/>
      <c r="T46" s="17"/>
      <c r="U46" s="17"/>
      <c r="V46" s="17"/>
      <c r="W46" s="202">
        <v>0</v>
      </c>
      <c r="X46" s="17"/>
      <c r="Y46" s="17"/>
      <c r="Z46" s="17"/>
      <c r="AA46" s="17"/>
      <c r="AB46" s="17"/>
      <c r="AC46" s="155"/>
      <c r="AD46" s="155"/>
      <c r="AE46" s="155"/>
      <c r="AF46" s="17"/>
      <c r="AG46" s="17"/>
      <c r="AH46" s="17"/>
      <c r="AI46" s="17"/>
    </row>
    <row r="47" spans="1:35" s="30" customFormat="1" ht="12.75">
      <c r="A47" s="362" t="s">
        <v>8</v>
      </c>
      <c r="B47" s="18">
        <v>0</v>
      </c>
      <c r="C47" s="18">
        <v>0</v>
      </c>
      <c r="D47" s="18">
        <v>33.6</v>
      </c>
      <c r="E47" s="18">
        <v>27.5</v>
      </c>
      <c r="F47" s="18">
        <v>44.9</v>
      </c>
      <c r="G47" s="18">
        <v>54.5</v>
      </c>
      <c r="H47" s="18">
        <v>38</v>
      </c>
      <c r="I47" s="18">
        <v>20</v>
      </c>
      <c r="J47" s="18">
        <v>24.9</v>
      </c>
      <c r="K47" s="18">
        <v>0</v>
      </c>
      <c r="L47" s="18">
        <v>0</v>
      </c>
      <c r="M47" s="18">
        <v>0</v>
      </c>
      <c r="N47" s="247">
        <v>0</v>
      </c>
      <c r="O47" s="14">
        <v>24.9</v>
      </c>
      <c r="P47" s="77">
        <f t="shared" si="2"/>
        <v>-0.02734375000000011</v>
      </c>
      <c r="Q47" s="293">
        <v>25.6</v>
      </c>
      <c r="R47" s="17"/>
      <c r="S47" s="17"/>
      <c r="T47" s="17"/>
      <c r="U47" s="17"/>
      <c r="V47" s="17"/>
      <c r="W47" s="202">
        <v>0</v>
      </c>
      <c r="X47" s="17"/>
      <c r="Y47" s="17"/>
      <c r="Z47" s="17"/>
      <c r="AA47" s="17"/>
      <c r="AB47" s="17"/>
      <c r="AC47" s="260"/>
      <c r="AD47" s="260"/>
      <c r="AE47" s="155"/>
      <c r="AF47" s="17"/>
      <c r="AG47" s="17"/>
      <c r="AH47" s="17"/>
      <c r="AI47" s="17"/>
    </row>
    <row r="48" spans="1:35" s="30" customFormat="1" ht="12.75">
      <c r="A48" s="361" t="s">
        <v>38</v>
      </c>
      <c r="B48" s="14">
        <v>21.9</v>
      </c>
      <c r="C48" s="14">
        <v>21.9</v>
      </c>
      <c r="D48" s="14">
        <v>144.6</v>
      </c>
      <c r="E48" s="14">
        <v>190.8</v>
      </c>
      <c r="F48" s="14">
        <v>171.8</v>
      </c>
      <c r="G48" s="14">
        <v>171.8</v>
      </c>
      <c r="H48" s="14">
        <v>151.8</v>
      </c>
      <c r="I48" s="14">
        <v>145.1</v>
      </c>
      <c r="J48" s="14">
        <v>145.1</v>
      </c>
      <c r="K48" s="14">
        <v>0</v>
      </c>
      <c r="L48" s="14">
        <v>0</v>
      </c>
      <c r="M48" s="14">
        <v>0</v>
      </c>
      <c r="N48" s="247">
        <v>0</v>
      </c>
      <c r="O48" s="14">
        <v>145.1</v>
      </c>
      <c r="P48" s="77">
        <f t="shared" si="2"/>
        <v>2.487980769230769</v>
      </c>
      <c r="Q48" s="293">
        <v>41.6</v>
      </c>
      <c r="R48" s="17"/>
      <c r="S48" s="17"/>
      <c r="T48" s="17"/>
      <c r="U48" s="17"/>
      <c r="V48" s="17"/>
      <c r="W48" s="202">
        <v>0</v>
      </c>
      <c r="X48" s="17"/>
      <c r="Y48" s="17"/>
      <c r="Z48" s="17"/>
      <c r="AA48" s="17"/>
      <c r="AB48" s="17"/>
      <c r="AC48" s="260"/>
      <c r="AD48" s="260"/>
      <c r="AE48" s="155"/>
      <c r="AF48" s="17"/>
      <c r="AG48" s="17"/>
      <c r="AH48" s="17"/>
      <c r="AI48" s="17"/>
    </row>
    <row r="49" spans="1:35" s="19" customFormat="1" ht="12.75">
      <c r="A49" s="374" t="s">
        <v>9</v>
      </c>
      <c r="B49" s="371">
        <v>4120.6</v>
      </c>
      <c r="C49" s="371">
        <v>3706.5</v>
      </c>
      <c r="D49" s="371">
        <v>6246.1</v>
      </c>
      <c r="E49" s="371">
        <v>14031</v>
      </c>
      <c r="F49" s="371">
        <v>12528.5</v>
      </c>
      <c r="G49" s="371">
        <v>11649.3</v>
      </c>
      <c r="H49" s="371">
        <v>10407.3</v>
      </c>
      <c r="I49" s="371">
        <v>9676.2</v>
      </c>
      <c r="J49" s="371">
        <v>8304.3</v>
      </c>
      <c r="K49" s="371">
        <v>0</v>
      </c>
      <c r="L49" s="371">
        <v>0</v>
      </c>
      <c r="M49" s="371">
        <v>0</v>
      </c>
      <c r="N49" s="371">
        <v>1105.4</v>
      </c>
      <c r="O49" s="371">
        <v>9409.7</v>
      </c>
      <c r="P49" s="372">
        <f t="shared" si="2"/>
        <v>0.005933163712556926</v>
      </c>
      <c r="Q49" s="294">
        <v>9354.2</v>
      </c>
      <c r="R49" s="31"/>
      <c r="S49" s="31"/>
      <c r="T49" s="31"/>
      <c r="U49" s="31"/>
      <c r="V49" s="31"/>
      <c r="W49" s="203">
        <v>0</v>
      </c>
      <c r="X49" s="31"/>
      <c r="Y49" s="31"/>
      <c r="Z49" s="31"/>
      <c r="AA49" s="31"/>
      <c r="AB49" s="31"/>
      <c r="AC49" s="155"/>
      <c r="AD49" s="155"/>
      <c r="AE49" s="260"/>
      <c r="AF49" s="31"/>
      <c r="AG49" s="31"/>
      <c r="AH49" s="31"/>
      <c r="AI49" s="31"/>
    </row>
    <row r="50" spans="1:35" s="19" customFormat="1" ht="12.75">
      <c r="A50" s="374" t="s">
        <v>39</v>
      </c>
      <c r="B50" s="371">
        <v>8830.2</v>
      </c>
      <c r="C50" s="371">
        <v>7168.7</v>
      </c>
      <c r="D50" s="371">
        <v>12891.82</v>
      </c>
      <c r="E50" s="371">
        <v>25917.54</v>
      </c>
      <c r="F50" s="371">
        <v>25432.74</v>
      </c>
      <c r="G50" s="371">
        <v>24568.99</v>
      </c>
      <c r="H50" s="371">
        <v>23945.69</v>
      </c>
      <c r="I50" s="371">
        <v>21718</v>
      </c>
      <c r="J50" s="371">
        <v>18984.23</v>
      </c>
      <c r="K50" s="371">
        <v>0</v>
      </c>
      <c r="L50" s="371">
        <v>0</v>
      </c>
      <c r="M50" s="371">
        <v>0</v>
      </c>
      <c r="N50" s="371">
        <v>382.94</v>
      </c>
      <c r="O50" s="371">
        <v>19367.17</v>
      </c>
      <c r="P50" s="372">
        <f t="shared" si="2"/>
        <v>-0.16211668916346533</v>
      </c>
      <c r="Q50" s="294">
        <v>23114.4</v>
      </c>
      <c r="R50" s="31"/>
      <c r="S50" s="31"/>
      <c r="T50" s="31"/>
      <c r="U50" s="31"/>
      <c r="V50" s="31"/>
      <c r="W50" s="203">
        <v>0</v>
      </c>
      <c r="X50" s="31"/>
      <c r="Y50" s="31"/>
      <c r="Z50" s="31"/>
      <c r="AA50" s="31"/>
      <c r="AB50" s="31"/>
      <c r="AC50" s="260"/>
      <c r="AD50" s="260"/>
      <c r="AE50" s="260"/>
      <c r="AF50" s="31"/>
      <c r="AG50" s="31"/>
      <c r="AH50" s="31"/>
      <c r="AI50" s="31"/>
    </row>
    <row r="51" spans="1:35" s="30" customFormat="1" ht="12.75">
      <c r="A51" s="362" t="s">
        <v>25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47">
        <v>0</v>
      </c>
      <c r="O51" s="14">
        <v>0</v>
      </c>
      <c r="P51" s="77">
        <f t="shared" si="2"/>
        <v>0</v>
      </c>
      <c r="Q51" s="293">
        <v>0</v>
      </c>
      <c r="R51" s="17"/>
      <c r="S51" s="17"/>
      <c r="T51" s="17"/>
      <c r="U51" s="17"/>
      <c r="V51" s="17"/>
      <c r="W51" s="202">
        <v>0</v>
      </c>
      <c r="X51" s="17"/>
      <c r="Y51" s="17"/>
      <c r="Z51" s="17"/>
      <c r="AA51" s="17"/>
      <c r="AB51" s="17"/>
      <c r="AC51" s="155"/>
      <c r="AD51" s="155"/>
      <c r="AE51" s="155"/>
      <c r="AF51" s="17"/>
      <c r="AG51" s="17"/>
      <c r="AH51" s="17"/>
      <c r="AI51" s="17"/>
    </row>
    <row r="52" spans="1:35" s="19" customFormat="1" ht="12.75">
      <c r="A52" s="374" t="s">
        <v>10</v>
      </c>
      <c r="B52" s="371">
        <v>5438.5</v>
      </c>
      <c r="C52" s="371">
        <v>5060.3</v>
      </c>
      <c r="D52" s="371">
        <v>9264.96</v>
      </c>
      <c r="E52" s="371">
        <v>10853.26</v>
      </c>
      <c r="F52" s="371">
        <v>10690.5</v>
      </c>
      <c r="G52" s="371">
        <v>9379.96</v>
      </c>
      <c r="H52" s="371">
        <v>8591.21</v>
      </c>
      <c r="I52" s="371">
        <v>8072.41</v>
      </c>
      <c r="J52" s="371">
        <v>6610.41</v>
      </c>
      <c r="K52" s="371">
        <v>0</v>
      </c>
      <c r="L52" s="371">
        <v>0</v>
      </c>
      <c r="M52" s="371">
        <v>0</v>
      </c>
      <c r="N52" s="371">
        <v>1403</v>
      </c>
      <c r="O52" s="371">
        <v>8013.41</v>
      </c>
      <c r="P52" s="372">
        <f t="shared" si="2"/>
        <v>-0.1844189549534879</v>
      </c>
      <c r="Q52" s="294">
        <v>9825.4</v>
      </c>
      <c r="R52" s="122"/>
      <c r="S52" s="122"/>
      <c r="T52" s="122"/>
      <c r="U52" s="31"/>
      <c r="V52" s="31"/>
      <c r="W52" s="203">
        <v>0</v>
      </c>
      <c r="X52" s="122"/>
      <c r="Y52" s="122"/>
      <c r="Z52" s="122"/>
      <c r="AA52" s="31"/>
      <c r="AB52" s="31"/>
      <c r="AC52" s="155"/>
      <c r="AD52" s="155"/>
      <c r="AE52" s="260"/>
      <c r="AF52" s="31"/>
      <c r="AG52" s="31"/>
      <c r="AH52" s="31"/>
      <c r="AI52" s="31"/>
    </row>
    <row r="53" spans="1:35" s="30" customFormat="1" ht="12.75">
      <c r="A53" s="362" t="s">
        <v>11</v>
      </c>
      <c r="B53" s="18">
        <v>11.9</v>
      </c>
      <c r="C53" s="18">
        <v>11.9</v>
      </c>
      <c r="D53" s="18">
        <v>170.5</v>
      </c>
      <c r="E53" s="18">
        <v>235.2</v>
      </c>
      <c r="F53" s="18">
        <v>231.3</v>
      </c>
      <c r="G53" s="18">
        <v>256.7</v>
      </c>
      <c r="H53" s="18">
        <v>256.7</v>
      </c>
      <c r="I53" s="18">
        <v>247.3</v>
      </c>
      <c r="J53" s="18">
        <v>240</v>
      </c>
      <c r="K53" s="18">
        <v>0</v>
      </c>
      <c r="L53" s="18">
        <v>0</v>
      </c>
      <c r="M53" s="18">
        <v>0</v>
      </c>
      <c r="N53" s="247">
        <v>0</v>
      </c>
      <c r="O53" s="14">
        <v>240</v>
      </c>
      <c r="P53" s="77">
        <f t="shared" si="2"/>
        <v>0.9983347210657786</v>
      </c>
      <c r="Q53" s="293">
        <v>120.1</v>
      </c>
      <c r="R53" s="33"/>
      <c r="S53" s="33"/>
      <c r="T53" s="33"/>
      <c r="U53" s="17"/>
      <c r="V53" s="17"/>
      <c r="W53" s="202">
        <v>0</v>
      </c>
      <c r="X53" s="33"/>
      <c r="Y53" s="33"/>
      <c r="Z53" s="33"/>
      <c r="AA53" s="17"/>
      <c r="AB53" s="17"/>
      <c r="AC53" s="155"/>
      <c r="AD53" s="155"/>
      <c r="AE53" s="155"/>
      <c r="AF53" s="17"/>
      <c r="AG53" s="17"/>
      <c r="AH53" s="17"/>
      <c r="AI53" s="17"/>
    </row>
    <row r="54" spans="1:35" s="30" customFormat="1" ht="12.75">
      <c r="A54" s="362" t="s">
        <v>40</v>
      </c>
      <c r="B54" s="18">
        <v>841</v>
      </c>
      <c r="C54" s="18">
        <v>549.2</v>
      </c>
      <c r="D54" s="18">
        <v>519.5</v>
      </c>
      <c r="E54" s="18">
        <v>1614.7</v>
      </c>
      <c r="F54" s="18">
        <v>1419.7</v>
      </c>
      <c r="G54" s="18">
        <v>1122.9</v>
      </c>
      <c r="H54" s="18">
        <v>843.2</v>
      </c>
      <c r="I54" s="18">
        <v>635</v>
      </c>
      <c r="J54" s="18">
        <v>432.4</v>
      </c>
      <c r="K54" s="18">
        <v>0</v>
      </c>
      <c r="L54" s="18">
        <v>0</v>
      </c>
      <c r="M54" s="18">
        <v>0</v>
      </c>
      <c r="N54" s="247">
        <v>14.76</v>
      </c>
      <c r="O54" s="14">
        <v>447.16</v>
      </c>
      <c r="P54" s="77">
        <f t="shared" si="2"/>
        <v>-0.7744008879471267</v>
      </c>
      <c r="Q54" s="293">
        <v>1982.1</v>
      </c>
      <c r="R54" s="33"/>
      <c r="S54" s="33"/>
      <c r="T54" s="33"/>
      <c r="U54" s="17"/>
      <c r="V54" s="17"/>
      <c r="W54" s="202">
        <v>0</v>
      </c>
      <c r="X54" s="33"/>
      <c r="Y54" s="33"/>
      <c r="Z54" s="33"/>
      <c r="AA54" s="17"/>
      <c r="AB54" s="17"/>
      <c r="AC54" s="155"/>
      <c r="AD54" s="155"/>
      <c r="AE54" s="155"/>
      <c r="AF54" s="17"/>
      <c r="AG54" s="17"/>
      <c r="AH54" s="17"/>
      <c r="AI54" s="17"/>
    </row>
    <row r="55" spans="1:35" s="30" customFormat="1" ht="12.75">
      <c r="A55" s="362" t="s">
        <v>12</v>
      </c>
      <c r="B55" s="18">
        <v>9.7</v>
      </c>
      <c r="C55" s="18">
        <v>9.7</v>
      </c>
      <c r="D55" s="18">
        <v>27.49</v>
      </c>
      <c r="E55" s="18">
        <v>426.09</v>
      </c>
      <c r="F55" s="18">
        <v>365.5</v>
      </c>
      <c r="G55" s="18">
        <v>321.47</v>
      </c>
      <c r="H55" s="18">
        <v>258.44</v>
      </c>
      <c r="I55" s="18">
        <v>232.18</v>
      </c>
      <c r="J55" s="18">
        <v>163.38</v>
      </c>
      <c r="K55" s="18">
        <v>0</v>
      </c>
      <c r="L55" s="18">
        <v>0</v>
      </c>
      <c r="M55" s="18">
        <v>0</v>
      </c>
      <c r="N55" s="247">
        <v>0</v>
      </c>
      <c r="O55" s="14">
        <v>163.38</v>
      </c>
      <c r="P55" s="77">
        <f t="shared" si="2"/>
        <v>0.11827515400410679</v>
      </c>
      <c r="Q55" s="293">
        <v>146.1</v>
      </c>
      <c r="R55" s="33"/>
      <c r="S55" s="33"/>
      <c r="T55" s="33"/>
      <c r="U55" s="17"/>
      <c r="V55" s="17"/>
      <c r="W55" s="202">
        <v>0</v>
      </c>
      <c r="X55" s="33"/>
      <c r="Y55" s="33"/>
      <c r="Z55" s="33"/>
      <c r="AA55" s="17"/>
      <c r="AB55" s="17"/>
      <c r="AC55" s="155"/>
      <c r="AD55" s="155"/>
      <c r="AE55" s="155"/>
      <c r="AF55" s="17"/>
      <c r="AG55" s="17"/>
      <c r="AH55" s="17"/>
      <c r="AI55" s="17"/>
    </row>
    <row r="56" spans="1:35" s="30" customFormat="1" ht="12.75">
      <c r="A56" s="363" t="s">
        <v>31</v>
      </c>
      <c r="B56" s="249">
        <v>0</v>
      </c>
      <c r="C56" s="249">
        <v>122</v>
      </c>
      <c r="D56" s="249">
        <v>71.4</v>
      </c>
      <c r="E56" s="249">
        <v>71.4</v>
      </c>
      <c r="F56" s="249">
        <v>71.4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47"/>
      <c r="O56" s="66">
        <v>0</v>
      </c>
      <c r="P56" s="77"/>
      <c r="Q56" s="293" t="s">
        <v>100</v>
      </c>
      <c r="R56" s="33"/>
      <c r="S56" s="33"/>
      <c r="T56" s="33"/>
      <c r="U56" s="17"/>
      <c r="V56" s="17"/>
      <c r="W56" s="202">
        <v>0</v>
      </c>
      <c r="X56" s="33"/>
      <c r="Y56" s="33"/>
      <c r="Z56" s="33"/>
      <c r="AA56" s="17"/>
      <c r="AB56" s="17"/>
      <c r="AC56" s="155"/>
      <c r="AD56" s="155"/>
      <c r="AE56" s="155"/>
      <c r="AF56" s="17"/>
      <c r="AG56" s="17"/>
      <c r="AH56" s="17"/>
      <c r="AI56" s="17"/>
    </row>
    <row r="57" spans="1:35" s="34" customFormat="1" ht="13.5" thickBot="1">
      <c r="A57" s="286" t="s">
        <v>13</v>
      </c>
      <c r="B57" s="281">
        <f aca="true" t="shared" si="3" ref="B57:J57">SUM(B35:B56)</f>
        <v>26000.480000000003</v>
      </c>
      <c r="C57" s="281">
        <f t="shared" si="3"/>
        <v>20798.870000000003</v>
      </c>
      <c r="D57" s="281">
        <f t="shared" si="3"/>
        <v>49988.829999999994</v>
      </c>
      <c r="E57" s="281">
        <f t="shared" si="3"/>
        <v>82787.50999999998</v>
      </c>
      <c r="F57" s="281">
        <f t="shared" si="3"/>
        <v>80408.28</v>
      </c>
      <c r="G57" s="281">
        <f t="shared" si="3"/>
        <v>74924.52999999998</v>
      </c>
      <c r="H57" s="281">
        <f t="shared" si="3"/>
        <v>69155.6</v>
      </c>
      <c r="I57" s="281">
        <f t="shared" si="3"/>
        <v>62384.450000000004</v>
      </c>
      <c r="J57" s="281">
        <f t="shared" si="3"/>
        <v>51495.119999999995</v>
      </c>
      <c r="K57" s="281">
        <f>SUM(K35:K56)</f>
        <v>0</v>
      </c>
      <c r="L57" s="281">
        <f>SUM(L35:L56)</f>
        <v>0</v>
      </c>
      <c r="M57" s="281">
        <f>SUM(M35:M56)</f>
        <v>0</v>
      </c>
      <c r="N57" s="282">
        <f>SUM(N35:N56)</f>
        <v>2943.9000000000005</v>
      </c>
      <c r="O57" s="283">
        <f>SUM(O35:O56)</f>
        <v>54439.02</v>
      </c>
      <c r="P57" s="284">
        <f>IF(Q57&lt;&gt;0,(O57-Q57)/Q57,IF(O57=0,0))</f>
        <v>-0.10284182111227211</v>
      </c>
      <c r="Q57" s="293">
        <f>SUM(Q35:Q56)</f>
        <v>60679.4</v>
      </c>
      <c r="R57" s="208"/>
      <c r="S57" s="209"/>
      <c r="T57" s="110"/>
      <c r="U57" s="70"/>
      <c r="V57" s="70"/>
      <c r="W57" s="250">
        <f>SUM(W35:W56)</f>
        <v>0</v>
      </c>
      <c r="X57" s="208"/>
      <c r="Y57" s="209"/>
      <c r="Z57" s="33"/>
      <c r="AA57" s="73"/>
      <c r="AB57" s="73"/>
      <c r="AC57" s="305"/>
      <c r="AD57" s="305"/>
      <c r="AE57" s="305"/>
      <c r="AF57" s="73"/>
      <c r="AG57" s="73"/>
      <c r="AH57" s="73"/>
      <c r="AI57" s="73"/>
    </row>
    <row r="58" spans="1:26" ht="14.25">
      <c r="A58" s="35" t="s">
        <v>44</v>
      </c>
      <c r="B58" s="36" t="s">
        <v>32</v>
      </c>
      <c r="C58" s="21"/>
      <c r="D58" s="98"/>
      <c r="F58" s="99"/>
      <c r="H58" s="100"/>
      <c r="O58" s="31"/>
      <c r="Q58" s="310"/>
      <c r="R58" s="208"/>
      <c r="S58" s="212"/>
      <c r="T58" s="37"/>
      <c r="W58" s="125"/>
      <c r="X58" s="208"/>
      <c r="Y58" s="212"/>
      <c r="Z58" s="37"/>
    </row>
    <row r="59" spans="1:25" ht="15.75">
      <c r="A59" s="35" t="s">
        <v>43</v>
      </c>
      <c r="B59" s="35"/>
      <c r="C59" s="21"/>
      <c r="D59" s="98"/>
      <c r="H59" s="100"/>
      <c r="O59" s="192"/>
      <c r="R59" s="74"/>
      <c r="S59" s="209"/>
      <c r="X59" s="74"/>
      <c r="Y59" s="209"/>
    </row>
    <row r="60" spans="1:25" ht="15" customHeight="1">
      <c r="A60"/>
      <c r="B60"/>
      <c r="C60"/>
      <c r="D60"/>
      <c r="E60"/>
      <c r="F60"/>
      <c r="G60"/>
      <c r="H60"/>
      <c r="I60" s="107"/>
      <c r="J60" s="88"/>
      <c r="K60" s="88"/>
      <c r="L60" s="88"/>
      <c r="M60" s="88"/>
      <c r="N60" s="223"/>
      <c r="O60" s="192"/>
      <c r="R60" s="74"/>
      <c r="S60" s="209"/>
      <c r="X60" s="74"/>
      <c r="Y60" s="209"/>
    </row>
    <row r="61" spans="1:30" ht="20.25" customHeight="1">
      <c r="A61"/>
      <c r="B61"/>
      <c r="C61"/>
      <c r="D61"/>
      <c r="E61"/>
      <c r="F61"/>
      <c r="G61"/>
      <c r="H61"/>
      <c r="I61" s="107"/>
      <c r="J61" s="101"/>
      <c r="K61" s="101"/>
      <c r="L61" s="101"/>
      <c r="M61" s="101"/>
      <c r="N61" s="217"/>
      <c r="R61" s="74"/>
      <c r="S61" s="209"/>
      <c r="X61" s="74"/>
      <c r="Y61" s="209"/>
      <c r="AC61" s="296"/>
      <c r="AD61" s="296"/>
    </row>
    <row r="62" spans="1:30" ht="20.25" customHeight="1">
      <c r="A62"/>
      <c r="B62"/>
      <c r="C62"/>
      <c r="D62"/>
      <c r="E62"/>
      <c r="F62"/>
      <c r="G62"/>
      <c r="H62"/>
      <c r="I62" s="126"/>
      <c r="K62" s="127"/>
      <c r="R62" s="74"/>
      <c r="S62" s="209"/>
      <c r="X62" s="74"/>
      <c r="Y62" s="209"/>
      <c r="AC62" s="305"/>
      <c r="AD62" s="305"/>
    </row>
    <row r="63" spans="1:31" ht="12.75" customHeight="1">
      <c r="A63"/>
      <c r="B63"/>
      <c r="C63"/>
      <c r="D63"/>
      <c r="E63"/>
      <c r="F63"/>
      <c r="G63"/>
      <c r="H63"/>
      <c r="I63" s="126"/>
      <c r="R63" s="74"/>
      <c r="S63" s="209"/>
      <c r="X63" s="74"/>
      <c r="Y63" s="209"/>
      <c r="AC63" s="296">
        <v>0</v>
      </c>
      <c r="AD63" s="319">
        <v>2010</v>
      </c>
      <c r="AE63" s="318">
        <v>2011</v>
      </c>
    </row>
    <row r="64" spans="1:31" ht="12.75">
      <c r="A64"/>
      <c r="B64"/>
      <c r="C64"/>
      <c r="D64"/>
      <c r="E64"/>
      <c r="F64"/>
      <c r="G64"/>
      <c r="H64"/>
      <c r="I64" s="126"/>
      <c r="R64" s="74"/>
      <c r="S64" s="209"/>
      <c r="X64" s="74"/>
      <c r="Y64" s="209"/>
      <c r="AC64" s="268" t="s">
        <v>26</v>
      </c>
      <c r="AD64" s="297">
        <v>11069.2</v>
      </c>
      <c r="AE64" s="155">
        <v>27748.98</v>
      </c>
    </row>
    <row r="65" spans="1:31" ht="12.75">
      <c r="A65"/>
      <c r="B65"/>
      <c r="C65"/>
      <c r="D65"/>
      <c r="E65"/>
      <c r="F65"/>
      <c r="G65"/>
      <c r="H65"/>
      <c r="I65" s="126"/>
      <c r="R65" s="74"/>
      <c r="S65" s="209"/>
      <c r="X65" s="74"/>
      <c r="Y65" s="209"/>
      <c r="AC65" s="268" t="s">
        <v>27</v>
      </c>
      <c r="AD65" s="297">
        <v>8525.5</v>
      </c>
      <c r="AE65" s="155">
        <v>22108.37</v>
      </c>
    </row>
    <row r="66" spans="1:31" ht="12.75">
      <c r="A66"/>
      <c r="B66"/>
      <c r="C66"/>
      <c r="D66"/>
      <c r="E66"/>
      <c r="F66"/>
      <c r="G66"/>
      <c r="H66"/>
      <c r="I66" s="126"/>
      <c r="R66" s="74"/>
      <c r="S66" s="209"/>
      <c r="X66" s="74"/>
      <c r="Y66" s="209"/>
      <c r="AC66" s="268" t="s">
        <v>28</v>
      </c>
      <c r="AD66" s="297">
        <v>37439.9</v>
      </c>
      <c r="AE66" s="155">
        <v>53651.53</v>
      </c>
    </row>
    <row r="67" spans="1:31" ht="12.75">
      <c r="A67"/>
      <c r="B67"/>
      <c r="C67"/>
      <c r="D67"/>
      <c r="E67"/>
      <c r="F67"/>
      <c r="G67"/>
      <c r="H67"/>
      <c r="I67" s="126"/>
      <c r="R67" s="74"/>
      <c r="S67" s="209"/>
      <c r="X67" s="74"/>
      <c r="Y67" s="209"/>
      <c r="AC67" s="268" t="s">
        <v>15</v>
      </c>
      <c r="AD67" s="297">
        <v>86289.6</v>
      </c>
      <c r="AE67" s="155">
        <v>87729.51</v>
      </c>
    </row>
    <row r="68" spans="1:31" ht="12.75">
      <c r="A68"/>
      <c r="B68"/>
      <c r="C68"/>
      <c r="D68"/>
      <c r="E68"/>
      <c r="F68"/>
      <c r="G68"/>
      <c r="H68"/>
      <c r="I68" s="126"/>
      <c r="L68" s="46"/>
      <c r="M68" s="47"/>
      <c r="N68" s="61"/>
      <c r="O68" s="44"/>
      <c r="R68" s="74"/>
      <c r="S68" s="209"/>
      <c r="X68" s="74"/>
      <c r="Y68" s="209"/>
      <c r="AC68" s="268" t="s">
        <v>16</v>
      </c>
      <c r="AD68" s="297">
        <v>84034.8</v>
      </c>
      <c r="AE68" s="155">
        <v>85204.68</v>
      </c>
    </row>
    <row r="69" spans="1:31" ht="15">
      <c r="A69"/>
      <c r="B69"/>
      <c r="C69"/>
      <c r="D69"/>
      <c r="E69"/>
      <c r="F69"/>
      <c r="G69"/>
      <c r="H69"/>
      <c r="I69" s="126"/>
      <c r="L69" s="46"/>
      <c r="M69" s="174" t="str">
        <f>colza!M70</f>
        <v>stocks récolte 10</v>
      </c>
      <c r="N69" s="73"/>
      <c r="O69" s="44"/>
      <c r="R69" s="74"/>
      <c r="X69" s="74"/>
      <c r="AC69" s="268" t="s">
        <v>17</v>
      </c>
      <c r="AD69" s="297">
        <v>82063</v>
      </c>
      <c r="AE69" s="155">
        <v>79700.42</v>
      </c>
    </row>
    <row r="70" spans="1:31" ht="15.75">
      <c r="A70"/>
      <c r="B70"/>
      <c r="C70"/>
      <c r="D70"/>
      <c r="E70"/>
      <c r="F70"/>
      <c r="G70"/>
      <c r="H70"/>
      <c r="I70" s="126"/>
      <c r="J70" s="107"/>
      <c r="L70" s="46"/>
      <c r="M70" s="248" t="str">
        <f>colza!M71</f>
        <v>stocks récolte 11</v>
      </c>
      <c r="N70" s="61"/>
      <c r="O70" s="44"/>
      <c r="R70" s="74"/>
      <c r="X70" s="74"/>
      <c r="AC70" s="268" t="s">
        <v>18</v>
      </c>
      <c r="AD70" s="297">
        <v>76855.1</v>
      </c>
      <c r="AE70" s="155">
        <v>73613.99</v>
      </c>
    </row>
    <row r="71" spans="1:31" ht="12.75" customHeight="1">
      <c r="A71"/>
      <c r="B71"/>
      <c r="C71"/>
      <c r="D71"/>
      <c r="E71"/>
      <c r="F71"/>
      <c r="G71"/>
      <c r="H71"/>
      <c r="I71" s="126"/>
      <c r="J71" s="107"/>
      <c r="O71" s="72"/>
      <c r="AC71" s="268" t="s">
        <v>19</v>
      </c>
      <c r="AD71" s="297">
        <v>69738.8</v>
      </c>
      <c r="AE71" s="155">
        <v>66697.78</v>
      </c>
    </row>
    <row r="72" spans="1:32" ht="12.75" customHeight="1">
      <c r="A72"/>
      <c r="B72"/>
      <c r="C72"/>
      <c r="D72"/>
      <c r="E72"/>
      <c r="F72"/>
      <c r="G72"/>
      <c r="H72"/>
      <c r="I72" s="126"/>
      <c r="J72" s="128"/>
      <c r="K72" s="128"/>
      <c r="L72" s="35" t="s">
        <v>30</v>
      </c>
      <c r="M72" s="46"/>
      <c r="O72" s="72"/>
      <c r="AC72" s="268" t="s">
        <v>20</v>
      </c>
      <c r="AD72" s="297">
        <v>60679.4</v>
      </c>
      <c r="AE72" s="155">
        <v>54439.02</v>
      </c>
      <c r="AF72" s="17">
        <v>0</v>
      </c>
    </row>
    <row r="73" spans="1:32" ht="12.75" customHeight="1">
      <c r="A73"/>
      <c r="B73"/>
      <c r="C73"/>
      <c r="D73"/>
      <c r="E73"/>
      <c r="F73"/>
      <c r="G73"/>
      <c r="H73"/>
      <c r="I73" s="126"/>
      <c r="J73" s="128"/>
      <c r="K73" s="128"/>
      <c r="L73" s="128"/>
      <c r="N73" s="218"/>
      <c r="O73" s="72"/>
      <c r="AC73" s="268" t="s">
        <v>22</v>
      </c>
      <c r="AD73" s="297">
        <v>51217.4</v>
      </c>
      <c r="AE73" s="155">
        <v>0</v>
      </c>
      <c r="AF73" s="17">
        <v>0</v>
      </c>
    </row>
    <row r="74" spans="1:32" ht="21.75" customHeight="1">
      <c r="A74"/>
      <c r="B74"/>
      <c r="C74"/>
      <c r="D74"/>
      <c r="E74"/>
      <c r="F74"/>
      <c r="G74"/>
      <c r="H74"/>
      <c r="I74" s="126"/>
      <c r="J74" s="128"/>
      <c r="K74" s="128"/>
      <c r="L74" s="128"/>
      <c r="M74" s="128"/>
      <c r="N74" s="353">
        <f ca="1">NOW()</f>
        <v>41022.63480810185</v>
      </c>
      <c r="O74" s="353"/>
      <c r="P74" s="353"/>
      <c r="AC74" s="268" t="s">
        <v>21</v>
      </c>
      <c r="AD74" s="155">
        <v>43324.5</v>
      </c>
      <c r="AE74" s="155">
        <v>0</v>
      </c>
      <c r="AF74" s="17">
        <v>0</v>
      </c>
    </row>
    <row r="75" spans="1:32" ht="12.75">
      <c r="A75" s="126"/>
      <c r="B75" s="126"/>
      <c r="C75" s="126"/>
      <c r="D75" s="126"/>
      <c r="E75" s="126"/>
      <c r="F75" s="126"/>
      <c r="G75" s="126"/>
      <c r="H75" s="126"/>
      <c r="I75" s="126"/>
      <c r="J75" s="128"/>
      <c r="K75" s="128"/>
      <c r="L75" s="128"/>
      <c r="AC75" s="268" t="s">
        <v>23</v>
      </c>
      <c r="AD75" s="155">
        <v>33276.9</v>
      </c>
      <c r="AE75" s="155">
        <v>0</v>
      </c>
      <c r="AF75" s="17">
        <v>0</v>
      </c>
    </row>
    <row r="76" spans="1:15" ht="1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9"/>
      <c r="K76" s="129"/>
      <c r="L76" s="129"/>
      <c r="M76" s="129"/>
      <c r="N76" s="224"/>
      <c r="O76" s="194"/>
    </row>
    <row r="77" spans="1:15" ht="12.7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225"/>
      <c r="O77" s="193"/>
    </row>
  </sheetData>
  <mergeCells count="4">
    <mergeCell ref="A2:O2"/>
    <mergeCell ref="A3:O3"/>
    <mergeCell ref="A5:O5"/>
    <mergeCell ref="N74:P74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9"/>
  <sheetViews>
    <sheetView showGridLines="0" showZeros="0" zoomScale="75" zoomScaleNormal="75" workbookViewId="0" topLeftCell="A34">
      <selection activeCell="E44" sqref="E44"/>
    </sheetView>
  </sheetViews>
  <sheetFormatPr defaultColWidth="11.421875" defaultRowHeight="12.75"/>
  <cols>
    <col min="1" max="1" width="17.421875" style="51" customWidth="1"/>
    <col min="2" max="2" width="8.7109375" style="29" customWidth="1"/>
    <col min="3" max="3" width="8.7109375" style="52" customWidth="1"/>
    <col min="4" max="13" width="8.7109375" style="15" customWidth="1"/>
    <col min="14" max="14" width="8.140625" style="218" customWidth="1"/>
    <col min="15" max="15" width="8.7109375" style="72" customWidth="1"/>
    <col min="16" max="16" width="6.28125" style="17" customWidth="1"/>
    <col min="17" max="18" width="9.8515625" style="17" customWidth="1"/>
    <col min="19" max="21" width="11.421875" style="17" customWidth="1"/>
    <col min="22" max="29" width="11.421875" style="15" customWidth="1"/>
    <col min="30" max="32" width="11.421875" style="264" customWidth="1"/>
    <col min="33" max="16384" width="11.421875" style="15" customWidth="1"/>
  </cols>
  <sheetData>
    <row r="1" spans="1:20" ht="12.75">
      <c r="A1" s="71"/>
      <c r="C1" s="21"/>
      <c r="D1" s="23"/>
      <c r="E1" s="23"/>
      <c r="F1" s="23"/>
      <c r="G1" s="23"/>
      <c r="H1" s="23"/>
      <c r="I1" s="23"/>
      <c r="J1" s="23"/>
      <c r="K1" s="23"/>
      <c r="L1" s="23"/>
      <c r="M1" s="23"/>
      <c r="N1" s="226"/>
      <c r="O1" s="16"/>
      <c r="P1" s="111"/>
      <c r="Q1" s="111"/>
      <c r="R1" s="111"/>
      <c r="S1" s="111"/>
      <c r="T1" s="111"/>
    </row>
    <row r="2" spans="1:32" s="12" customFormat="1" ht="34.5" customHeight="1">
      <c r="A2" s="355" t="s">
        <v>70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58"/>
      <c r="AD2" s="322"/>
      <c r="AE2" s="322"/>
      <c r="AF2" s="322"/>
    </row>
    <row r="3" spans="1:32" s="82" customFormat="1" ht="23.25" customHeight="1">
      <c r="A3" s="356" t="s">
        <v>42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79"/>
      <c r="Q3" s="120"/>
      <c r="R3" s="120"/>
      <c r="S3" s="120"/>
      <c r="T3" s="120"/>
      <c r="U3" s="120"/>
      <c r="V3" s="120"/>
      <c r="W3" s="120"/>
      <c r="AD3" s="322"/>
      <c r="AE3" s="322"/>
      <c r="AF3" s="322"/>
    </row>
    <row r="4" spans="1:32" s="6" customFormat="1" ht="8.25" customHeight="1">
      <c r="A4" s="27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7"/>
      <c r="O4" s="135"/>
      <c r="P4" s="136"/>
      <c r="Q4" s="120"/>
      <c r="R4" s="120"/>
      <c r="S4" s="120"/>
      <c r="T4" s="120"/>
      <c r="U4" s="120"/>
      <c r="V4" s="120"/>
      <c r="W4" s="120"/>
      <c r="AD4" s="322"/>
      <c r="AE4" s="322"/>
      <c r="AF4" s="322"/>
    </row>
    <row r="5" spans="1:256" s="84" customFormat="1" ht="24.75" customHeight="1">
      <c r="A5" s="354" t="str">
        <f>colza!$A$4</f>
        <v>situation provisoire au 31 mars   récolte 2009 à 2011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AD5" s="323"/>
      <c r="AE5" s="323"/>
      <c r="AF5" s="323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2" s="144" customFormat="1" ht="15" customHeight="1">
      <c r="A6" s="266"/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5" t="s">
        <v>90</v>
      </c>
      <c r="O6" s="270" t="s">
        <v>91</v>
      </c>
      <c r="P6" s="271"/>
      <c r="Q6" s="15"/>
      <c r="R6" s="120"/>
      <c r="S6" s="120"/>
      <c r="T6" s="120"/>
      <c r="U6" s="120"/>
      <c r="V6" s="120"/>
      <c r="W6" s="120"/>
      <c r="AD6" s="324"/>
      <c r="AE6" s="324"/>
      <c r="AF6" s="324"/>
    </row>
    <row r="7" spans="1:23" ht="12.75" customHeight="1">
      <c r="A7" s="86"/>
      <c r="B7" s="83"/>
      <c r="C7" s="87"/>
      <c r="D7" s="88"/>
      <c r="E7" s="88"/>
      <c r="F7" s="88"/>
      <c r="G7" s="88"/>
      <c r="P7" s="77"/>
      <c r="Q7" s="181"/>
      <c r="R7" s="186"/>
      <c r="S7" s="120"/>
      <c r="T7" s="120"/>
      <c r="U7" s="120"/>
      <c r="V7" s="120"/>
      <c r="W7" s="120"/>
    </row>
    <row r="8" spans="1:37" s="13" customFormat="1" ht="48.75" customHeight="1">
      <c r="A8" s="280" t="s">
        <v>1</v>
      </c>
      <c r="B8" s="252" t="str">
        <f>colza!B6</f>
        <v>entrées     juil 10</v>
      </c>
      <c r="C8" s="252" t="str">
        <f>colza!C6</f>
        <v>entrées     août 10</v>
      </c>
      <c r="D8" s="252" t="str">
        <f>colza!D6</f>
        <v>entrées     sep 10</v>
      </c>
      <c r="E8" s="252" t="str">
        <f>colza!E6</f>
        <v>entrées     oct 10</v>
      </c>
      <c r="F8" s="252" t="str">
        <f>colza!F6</f>
        <v>entrées     nov 10</v>
      </c>
      <c r="G8" s="252" t="str">
        <f>colza!G6</f>
        <v>entrées     déc 10</v>
      </c>
      <c r="H8" s="252" t="str">
        <f>colza!H6</f>
        <v>entrées     janv 11</v>
      </c>
      <c r="I8" s="252" t="str">
        <f>colza!I6</f>
        <v>entrées     fév 11</v>
      </c>
      <c r="J8" s="252" t="str">
        <f>colza!J6</f>
        <v>entrées     mars 11</v>
      </c>
      <c r="K8" s="252" t="str">
        <f>colza!K6</f>
        <v>entrées     avril 11</v>
      </c>
      <c r="L8" s="252" t="str">
        <f>colza!L6</f>
        <v>entrées     mai 11</v>
      </c>
      <c r="M8" s="252" t="str">
        <f>colza!M6</f>
        <v>entrées     juin 11</v>
      </c>
      <c r="N8" s="253" t="str">
        <f>colza!N6</f>
        <v>cumul semence au 31.03.12</v>
      </c>
      <c r="O8" s="254" t="str">
        <f>colza!O6</f>
        <v>cumul (1) au 31.03.12</v>
      </c>
      <c r="P8" s="255" t="str">
        <f>colza!P6</f>
        <v>% 10/11</v>
      </c>
      <c r="Q8" s="176"/>
      <c r="R8" s="184"/>
      <c r="S8" s="118"/>
      <c r="T8" s="119"/>
      <c r="U8" s="118"/>
      <c r="V8" s="118"/>
      <c r="W8" s="89"/>
      <c r="X8" s="89"/>
      <c r="Y8" s="89"/>
      <c r="Z8" s="89"/>
      <c r="AA8" s="89"/>
      <c r="AB8" s="89"/>
      <c r="AC8" s="180"/>
      <c r="AD8" s="264"/>
      <c r="AE8" s="325"/>
      <c r="AF8" s="325"/>
      <c r="AG8" s="89"/>
      <c r="AH8" s="89"/>
      <c r="AI8" s="89"/>
      <c r="AJ8" s="89"/>
      <c r="AK8" s="89"/>
    </row>
    <row r="9" spans="1:19" ht="13.5" customHeight="1">
      <c r="A9" s="361" t="s">
        <v>2</v>
      </c>
      <c r="B9" s="14" t="s">
        <v>87</v>
      </c>
      <c r="C9" s="14">
        <v>108.4</v>
      </c>
      <c r="D9" s="14">
        <v>66.41</v>
      </c>
      <c r="E9" s="14">
        <v>32.89</v>
      </c>
      <c r="F9" s="14">
        <v>66.8</v>
      </c>
      <c r="G9" s="14">
        <v>72.1</v>
      </c>
      <c r="H9" s="14">
        <v>0</v>
      </c>
      <c r="I9" s="14">
        <v>0</v>
      </c>
      <c r="J9" s="14">
        <v>32.8</v>
      </c>
      <c r="K9" s="14">
        <v>0</v>
      </c>
      <c r="L9" s="14">
        <v>0</v>
      </c>
      <c r="M9" s="14">
        <v>0</v>
      </c>
      <c r="N9" s="247">
        <v>75.6</v>
      </c>
      <c r="O9" s="66">
        <v>379.4</v>
      </c>
      <c r="P9" s="77">
        <f>IF(Q9&lt;&gt;0,(O9-Q9)/Q9,IF(O9=0,0))</f>
        <v>-0.35749364944961903</v>
      </c>
      <c r="Q9" s="155">
        <v>590.5</v>
      </c>
      <c r="S9" s="15"/>
    </row>
    <row r="10" spans="1:19" ht="12.75">
      <c r="A10" s="361" t="s">
        <v>24</v>
      </c>
      <c r="B10" s="14">
        <v>1</v>
      </c>
      <c r="C10" s="14">
        <v>80.2</v>
      </c>
      <c r="D10" s="14">
        <v>6.1</v>
      </c>
      <c r="E10" s="14">
        <v>0</v>
      </c>
      <c r="F10" s="14">
        <v>35.2</v>
      </c>
      <c r="G10" s="14">
        <v>12.8</v>
      </c>
      <c r="H10" s="14">
        <v>29.3</v>
      </c>
      <c r="I10" s="14">
        <v>6.7</v>
      </c>
      <c r="J10" s="14">
        <v>21.92</v>
      </c>
      <c r="K10" s="14">
        <v>0</v>
      </c>
      <c r="L10" s="14">
        <v>0</v>
      </c>
      <c r="M10" s="14">
        <v>0</v>
      </c>
      <c r="N10" s="247">
        <v>4.6</v>
      </c>
      <c r="O10" s="14">
        <v>193.22</v>
      </c>
      <c r="P10" s="77"/>
      <c r="Q10" s="155">
        <v>633.1</v>
      </c>
      <c r="S10" s="15"/>
    </row>
    <row r="11" spans="1:32" s="30" customFormat="1" ht="12.75">
      <c r="A11" s="374" t="s">
        <v>3</v>
      </c>
      <c r="B11" s="371">
        <v>479</v>
      </c>
      <c r="C11" s="371">
        <v>680</v>
      </c>
      <c r="D11" s="371">
        <v>237.5</v>
      </c>
      <c r="E11" s="371">
        <v>29.9</v>
      </c>
      <c r="F11" s="371">
        <v>184</v>
      </c>
      <c r="G11" s="371">
        <v>367.8</v>
      </c>
      <c r="H11" s="371">
        <v>115.1</v>
      </c>
      <c r="I11" s="371">
        <v>68.4</v>
      </c>
      <c r="J11" s="371">
        <v>1.58</v>
      </c>
      <c r="K11" s="371">
        <v>0</v>
      </c>
      <c r="L11" s="371">
        <v>0</v>
      </c>
      <c r="M11" s="371">
        <v>0</v>
      </c>
      <c r="N11" s="371">
        <v>153.2</v>
      </c>
      <c r="O11" s="371">
        <v>2163.28</v>
      </c>
      <c r="P11" s="373">
        <f aca="true" t="shared" si="0" ref="P11:P30">IF(Q11&lt;&gt;0,(O11-Q11)/Q11,IF(Q11=0,0))</f>
        <v>-0.3872248817380959</v>
      </c>
      <c r="Q11" s="155">
        <v>3530.3</v>
      </c>
      <c r="T11" s="17"/>
      <c r="U11" s="27"/>
      <c r="V11" s="389"/>
      <c r="AC11" s="180"/>
      <c r="AD11" s="264"/>
      <c r="AE11" s="264"/>
      <c r="AF11" s="264"/>
    </row>
    <row r="12" spans="1:29" ht="12.75">
      <c r="A12" s="361" t="s">
        <v>33</v>
      </c>
      <c r="B12" s="14">
        <v>0</v>
      </c>
      <c r="C12" s="14">
        <v>15.6</v>
      </c>
      <c r="D12" s="14">
        <v>19</v>
      </c>
      <c r="E12" s="14">
        <v>266.7</v>
      </c>
      <c r="F12" s="14">
        <v>48.6</v>
      </c>
      <c r="G12" s="14">
        <v>41.6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247">
        <v>53.3</v>
      </c>
      <c r="O12" s="14">
        <v>391.5</v>
      </c>
      <c r="P12" s="77">
        <f t="shared" si="0"/>
        <v>-0.4768141119871709</v>
      </c>
      <c r="Q12" s="155">
        <v>748.3</v>
      </c>
      <c r="S12" s="15"/>
      <c r="V12" s="23"/>
      <c r="AC12" s="180"/>
    </row>
    <row r="13" spans="1:32" s="19" customFormat="1" ht="12.75">
      <c r="A13" s="374" t="s">
        <v>4</v>
      </c>
      <c r="B13" s="371">
        <v>1494.51</v>
      </c>
      <c r="C13" s="371">
        <v>888.49</v>
      </c>
      <c r="D13" s="371">
        <v>236.19</v>
      </c>
      <c r="E13" s="371">
        <v>143.88</v>
      </c>
      <c r="F13" s="371">
        <v>151.5</v>
      </c>
      <c r="G13" s="371">
        <v>63.5</v>
      </c>
      <c r="H13" s="371">
        <v>446.85</v>
      </c>
      <c r="I13" s="371">
        <v>206.85</v>
      </c>
      <c r="J13" s="371">
        <v>359.13</v>
      </c>
      <c r="K13" s="371">
        <v>0</v>
      </c>
      <c r="L13" s="371">
        <v>0</v>
      </c>
      <c r="M13" s="371">
        <v>0</v>
      </c>
      <c r="N13" s="371">
        <v>0</v>
      </c>
      <c r="O13" s="371">
        <v>3990.9</v>
      </c>
      <c r="P13" s="373">
        <f t="shared" si="0"/>
        <v>-0.13629969485142937</v>
      </c>
      <c r="Q13" s="260">
        <v>4620.7</v>
      </c>
      <c r="T13" s="31"/>
      <c r="U13" s="145"/>
      <c r="V13" s="29"/>
      <c r="AC13" s="201"/>
      <c r="AD13" s="262"/>
      <c r="AE13" s="262"/>
      <c r="AF13" s="262"/>
    </row>
    <row r="14" spans="1:29" ht="12.75">
      <c r="A14" s="361" t="s">
        <v>34</v>
      </c>
      <c r="B14" s="14">
        <v>0</v>
      </c>
      <c r="C14" s="14">
        <v>0</v>
      </c>
      <c r="D14" s="14">
        <v>18.6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247">
        <v>0</v>
      </c>
      <c r="O14" s="14">
        <v>18.6</v>
      </c>
      <c r="P14" s="77">
        <f t="shared" si="0"/>
        <v>-0.8826498422712934</v>
      </c>
      <c r="Q14" s="155">
        <v>158.5</v>
      </c>
      <c r="S14" s="15"/>
      <c r="V14" s="23"/>
      <c r="AC14" s="180"/>
    </row>
    <row r="15" spans="1:29" ht="12.75">
      <c r="A15" s="361" t="s">
        <v>5</v>
      </c>
      <c r="B15" s="14">
        <v>0</v>
      </c>
      <c r="C15" s="14">
        <v>29.4</v>
      </c>
      <c r="D15" s="14">
        <v>30.4</v>
      </c>
      <c r="E15" s="14">
        <v>41.2</v>
      </c>
      <c r="F15" s="14">
        <v>135</v>
      </c>
      <c r="G15" s="14">
        <v>9.7</v>
      </c>
      <c r="H15" s="14">
        <v>12.9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247">
        <v>13.2</v>
      </c>
      <c r="O15" s="14">
        <v>258.6</v>
      </c>
      <c r="P15" s="77">
        <f t="shared" si="0"/>
        <v>-0.3352185089974292</v>
      </c>
      <c r="Q15" s="155">
        <v>389</v>
      </c>
      <c r="S15" s="15"/>
      <c r="V15" s="23"/>
      <c r="AC15" s="180"/>
    </row>
    <row r="16" spans="1:29" ht="12.75">
      <c r="A16" s="362" t="s">
        <v>35</v>
      </c>
      <c r="B16" s="18">
        <v>83</v>
      </c>
      <c r="C16" s="18">
        <v>0</v>
      </c>
      <c r="D16" s="18">
        <v>0</v>
      </c>
      <c r="E16" s="18">
        <v>89.6</v>
      </c>
      <c r="F16" s="18">
        <v>45.4</v>
      </c>
      <c r="G16" s="18">
        <v>51.8</v>
      </c>
      <c r="H16" s="18">
        <v>27.3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247">
        <v>0</v>
      </c>
      <c r="O16" s="14">
        <v>297.1</v>
      </c>
      <c r="P16" s="77">
        <f t="shared" si="0"/>
        <v>-0.3832260743201162</v>
      </c>
      <c r="Q16" s="155">
        <v>481.7</v>
      </c>
      <c r="S16" s="15"/>
      <c r="V16" s="23"/>
      <c r="AC16" s="180"/>
    </row>
    <row r="17" spans="1:29" ht="12.75">
      <c r="A17" s="361" t="s">
        <v>6</v>
      </c>
      <c r="B17" s="14">
        <v>0</v>
      </c>
      <c r="C17" s="14">
        <v>0</v>
      </c>
      <c r="D17" s="14">
        <v>70.72</v>
      </c>
      <c r="E17" s="14">
        <v>0</v>
      </c>
      <c r="F17" s="14">
        <v>74.84</v>
      </c>
      <c r="G17" s="14">
        <v>35.14</v>
      </c>
      <c r="H17" s="14">
        <v>13.6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247">
        <v>0</v>
      </c>
      <c r="O17" s="14">
        <v>194.3</v>
      </c>
      <c r="P17" s="77">
        <f t="shared" si="0"/>
        <v>-0.26373626373626363</v>
      </c>
      <c r="Q17" s="155">
        <v>263.9</v>
      </c>
      <c r="S17" s="15"/>
      <c r="V17" s="23"/>
      <c r="AC17" s="180"/>
    </row>
    <row r="18" spans="1:29" ht="12.75">
      <c r="A18" s="362" t="s">
        <v>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14.9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47">
        <v>0</v>
      </c>
      <c r="O18" s="14">
        <v>14.9</v>
      </c>
      <c r="P18" s="77">
        <f t="shared" si="0"/>
        <v>0</v>
      </c>
      <c r="Q18" s="155">
        <v>0</v>
      </c>
      <c r="S18" s="15"/>
      <c r="V18" s="23"/>
      <c r="AC18" s="180"/>
    </row>
    <row r="19" spans="1:29" ht="12.75">
      <c r="A19" s="362" t="s">
        <v>36</v>
      </c>
      <c r="B19" s="18">
        <v>0</v>
      </c>
      <c r="C19" s="18">
        <v>24.8</v>
      </c>
      <c r="D19" s="18">
        <v>463.3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247">
        <v>0</v>
      </c>
      <c r="O19" s="14">
        <v>488.1</v>
      </c>
      <c r="P19" s="77">
        <f t="shared" si="0"/>
        <v>0.32671921717858127</v>
      </c>
      <c r="Q19" s="155">
        <v>367.9</v>
      </c>
      <c r="S19" s="15"/>
      <c r="V19" s="23"/>
      <c r="AC19" s="180"/>
    </row>
    <row r="20" spans="1:29" ht="12.75">
      <c r="A20" s="374" t="s">
        <v>37</v>
      </c>
      <c r="B20" s="371">
        <v>3003.5</v>
      </c>
      <c r="C20" s="371">
        <v>727.1</v>
      </c>
      <c r="D20" s="371">
        <v>77</v>
      </c>
      <c r="E20" s="371">
        <v>33.2</v>
      </c>
      <c r="F20" s="371">
        <v>36.3</v>
      </c>
      <c r="G20" s="371">
        <v>0</v>
      </c>
      <c r="H20" s="371">
        <v>150.3</v>
      </c>
      <c r="I20" s="371">
        <v>48.3</v>
      </c>
      <c r="J20" s="371">
        <v>14.1</v>
      </c>
      <c r="K20" s="371">
        <v>0</v>
      </c>
      <c r="L20" s="371">
        <v>0</v>
      </c>
      <c r="M20" s="371">
        <v>0</v>
      </c>
      <c r="N20" s="371">
        <v>24.2</v>
      </c>
      <c r="O20" s="371">
        <v>4089.8</v>
      </c>
      <c r="P20" s="373">
        <f t="shared" si="0"/>
        <v>0.21333847568754277</v>
      </c>
      <c r="Q20" s="155">
        <v>3370.7</v>
      </c>
      <c r="S20" s="15"/>
      <c r="V20" s="23"/>
      <c r="AC20" s="180"/>
    </row>
    <row r="21" spans="1:32" s="19" customFormat="1" ht="12.75">
      <c r="A21" s="362" t="s">
        <v>8</v>
      </c>
      <c r="B21" s="18">
        <v>885.8</v>
      </c>
      <c r="C21" s="18">
        <v>1081.1</v>
      </c>
      <c r="D21" s="18">
        <v>306.9</v>
      </c>
      <c r="E21" s="18">
        <v>188.9</v>
      </c>
      <c r="F21" s="18">
        <v>314.3</v>
      </c>
      <c r="G21" s="18">
        <v>255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247">
        <v>0</v>
      </c>
      <c r="O21" s="14">
        <v>3032</v>
      </c>
      <c r="P21" s="77">
        <f t="shared" si="0"/>
        <v>-0.33924640965850894</v>
      </c>
      <c r="Q21" s="260">
        <v>4588.7</v>
      </c>
      <c r="S21" s="15"/>
      <c r="T21" s="31"/>
      <c r="U21" s="145"/>
      <c r="V21" s="29"/>
      <c r="AC21" s="180"/>
      <c r="AD21" s="264"/>
      <c r="AE21" s="262"/>
      <c r="AF21" s="262"/>
    </row>
    <row r="22" spans="1:32" s="19" customFormat="1" ht="12.75">
      <c r="A22" s="370" t="s">
        <v>38</v>
      </c>
      <c r="B22" s="371">
        <v>2012.9</v>
      </c>
      <c r="C22" s="371">
        <v>648.4</v>
      </c>
      <c r="D22" s="371">
        <v>72.5</v>
      </c>
      <c r="E22" s="371">
        <v>145</v>
      </c>
      <c r="F22" s="371">
        <v>248</v>
      </c>
      <c r="G22" s="371">
        <v>174.4</v>
      </c>
      <c r="H22" s="371">
        <v>86.5</v>
      </c>
      <c r="I22" s="371">
        <v>79.7</v>
      </c>
      <c r="J22" s="371">
        <v>73.2</v>
      </c>
      <c r="K22" s="371">
        <v>0</v>
      </c>
      <c r="L22" s="371">
        <v>0</v>
      </c>
      <c r="M22" s="371">
        <v>0</v>
      </c>
      <c r="N22" s="371">
        <v>0</v>
      </c>
      <c r="O22" s="371">
        <v>3540.6</v>
      </c>
      <c r="P22" s="373">
        <f t="shared" si="0"/>
        <v>0.009465701089125795</v>
      </c>
      <c r="Q22" s="260">
        <v>3507.4</v>
      </c>
      <c r="S22" s="15"/>
      <c r="T22" s="31"/>
      <c r="U22" s="145"/>
      <c r="V22" s="29"/>
      <c r="AC22" s="180"/>
      <c r="AD22" s="264"/>
      <c r="AE22" s="262"/>
      <c r="AF22" s="262"/>
    </row>
    <row r="23" spans="1:29" ht="12.75">
      <c r="A23" s="362" t="s">
        <v>9</v>
      </c>
      <c r="B23" s="18">
        <v>117.8</v>
      </c>
      <c r="C23" s="18">
        <v>53.8</v>
      </c>
      <c r="D23" s="18">
        <v>0</v>
      </c>
      <c r="E23" s="18">
        <v>6.4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47">
        <v>0</v>
      </c>
      <c r="O23" s="14">
        <v>178</v>
      </c>
      <c r="P23" s="77">
        <f t="shared" si="0"/>
        <v>0.22843340234644577</v>
      </c>
      <c r="Q23" s="155">
        <v>144.9</v>
      </c>
      <c r="S23" s="15"/>
      <c r="AC23" s="180"/>
    </row>
    <row r="24" spans="1:29" ht="12.75">
      <c r="A24" s="362" t="s">
        <v>39</v>
      </c>
      <c r="B24" s="18">
        <v>1934.7</v>
      </c>
      <c r="C24" s="18">
        <v>340.3</v>
      </c>
      <c r="D24" s="18">
        <v>315.8</v>
      </c>
      <c r="E24" s="18">
        <v>50.18</v>
      </c>
      <c r="F24" s="18">
        <v>13.4</v>
      </c>
      <c r="G24" s="18">
        <v>39</v>
      </c>
      <c r="H24" s="18">
        <v>7.7</v>
      </c>
      <c r="I24" s="18">
        <v>47.6</v>
      </c>
      <c r="J24" s="18">
        <v>61</v>
      </c>
      <c r="K24" s="18">
        <v>0</v>
      </c>
      <c r="L24" s="18">
        <v>0</v>
      </c>
      <c r="M24" s="18">
        <v>0</v>
      </c>
      <c r="N24" s="247">
        <v>0</v>
      </c>
      <c r="O24" s="14">
        <v>2809.68</v>
      </c>
      <c r="P24" s="77">
        <f t="shared" si="0"/>
        <v>0.5322462780171238</v>
      </c>
      <c r="Q24" s="155">
        <v>1833.7</v>
      </c>
      <c r="S24" s="15"/>
      <c r="AC24" s="180"/>
    </row>
    <row r="25" spans="1:29" ht="12.75">
      <c r="A25" s="362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47">
        <v>0</v>
      </c>
      <c r="O25" s="14">
        <v>0</v>
      </c>
      <c r="P25" s="77">
        <f t="shared" si="0"/>
        <v>0</v>
      </c>
      <c r="Q25" s="155">
        <v>0</v>
      </c>
      <c r="S25" s="15"/>
      <c r="AC25" s="180"/>
    </row>
    <row r="26" spans="1:29" ht="12.75">
      <c r="A26" s="362" t="s">
        <v>10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47">
        <v>0</v>
      </c>
      <c r="O26" s="14">
        <v>0</v>
      </c>
      <c r="P26" s="77">
        <f t="shared" si="0"/>
        <v>0</v>
      </c>
      <c r="Q26" s="155">
        <v>0</v>
      </c>
      <c r="S26" s="15"/>
      <c r="AC26" s="180"/>
    </row>
    <row r="27" spans="1:29" ht="12.75">
      <c r="A27" s="362" t="s">
        <v>11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47">
        <v>0</v>
      </c>
      <c r="O27" s="14">
        <v>0</v>
      </c>
      <c r="P27" s="77">
        <f t="shared" si="0"/>
        <v>0</v>
      </c>
      <c r="Q27" s="155">
        <v>0</v>
      </c>
      <c r="S27" s="15"/>
      <c r="AC27" s="180"/>
    </row>
    <row r="28" spans="1:29" ht="12.75">
      <c r="A28" s="362" t="s">
        <v>40</v>
      </c>
      <c r="B28" s="18">
        <v>0</v>
      </c>
      <c r="C28" s="18">
        <v>16.67</v>
      </c>
      <c r="D28" s="18">
        <v>21.7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47">
        <v>0</v>
      </c>
      <c r="O28" s="14">
        <v>38.37</v>
      </c>
      <c r="P28" s="77">
        <f t="shared" si="0"/>
        <v>0</v>
      </c>
      <c r="Q28" s="155">
        <v>0</v>
      </c>
      <c r="S28" s="15"/>
      <c r="AC28" s="180"/>
    </row>
    <row r="29" spans="1:29" ht="12.75">
      <c r="A29" s="362" t="s">
        <v>12</v>
      </c>
      <c r="B29" s="18">
        <v>6.09</v>
      </c>
      <c r="C29" s="18">
        <v>0</v>
      </c>
      <c r="D29" s="18">
        <v>0</v>
      </c>
      <c r="E29" s="18">
        <v>6.2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47">
        <v>0</v>
      </c>
      <c r="O29" s="14">
        <v>12.29</v>
      </c>
      <c r="P29" s="77">
        <f t="shared" si="0"/>
        <v>-0.047286821705426446</v>
      </c>
      <c r="Q29" s="155">
        <v>12.9</v>
      </c>
      <c r="S29" s="15"/>
      <c r="AC29" s="180"/>
    </row>
    <row r="30" spans="1:19" ht="12.75">
      <c r="A30" s="363" t="s">
        <v>31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47">
        <v>0</v>
      </c>
      <c r="O30" s="66">
        <v>0</v>
      </c>
      <c r="P30" s="77">
        <f t="shared" si="0"/>
        <v>0</v>
      </c>
      <c r="Q30" s="155">
        <v>0</v>
      </c>
      <c r="S30" s="15"/>
    </row>
    <row r="31" spans="1:32" s="19" customFormat="1" ht="13.5" thickBot="1">
      <c r="A31" s="286" t="s">
        <v>13</v>
      </c>
      <c r="B31" s="281">
        <f>SUM(B9:B30)</f>
        <v>10018.300000000001</v>
      </c>
      <c r="C31" s="281">
        <f aca="true" t="shared" si="1" ref="C31:O31">SUM(C9:C30)</f>
        <v>4694.26</v>
      </c>
      <c r="D31" s="281">
        <f t="shared" si="1"/>
        <v>1942.12</v>
      </c>
      <c r="E31" s="281">
        <f t="shared" si="1"/>
        <v>1034.0500000000002</v>
      </c>
      <c r="F31" s="281">
        <f t="shared" si="1"/>
        <v>1353.3400000000001</v>
      </c>
      <c r="G31" s="281">
        <f t="shared" si="1"/>
        <v>1122.84</v>
      </c>
      <c r="H31" s="281">
        <f t="shared" si="1"/>
        <v>904.45</v>
      </c>
      <c r="I31" s="281">
        <f t="shared" si="1"/>
        <v>457.55</v>
      </c>
      <c r="J31" s="281">
        <f t="shared" si="1"/>
        <v>563.73</v>
      </c>
      <c r="K31" s="281">
        <f t="shared" si="1"/>
        <v>0</v>
      </c>
      <c r="L31" s="281">
        <f t="shared" si="1"/>
        <v>0</v>
      </c>
      <c r="M31" s="281">
        <f t="shared" si="1"/>
        <v>0</v>
      </c>
      <c r="N31" s="281">
        <f t="shared" si="1"/>
        <v>324.09999999999997</v>
      </c>
      <c r="O31" s="281">
        <f t="shared" si="1"/>
        <v>22090.64</v>
      </c>
      <c r="P31" s="284">
        <f>IF(Q31&lt;&gt;0,(O31-Q31)/Q31,IF(O31=0,0))</f>
        <v>-0.12485282582342286</v>
      </c>
      <c r="Q31" s="260">
        <f>SUM(Q9:Q30)</f>
        <v>25242.200000000004</v>
      </c>
      <c r="S31" s="31"/>
      <c r="T31" s="31"/>
      <c r="U31" s="31"/>
      <c r="AC31" s="70"/>
      <c r="AD31" s="326"/>
      <c r="AE31" s="262"/>
      <c r="AF31" s="262"/>
    </row>
    <row r="32" spans="1:16" ht="14.25">
      <c r="A32" s="36" t="s">
        <v>32</v>
      </c>
      <c r="B32" s="124"/>
      <c r="C32" s="149"/>
      <c r="D32" s="98"/>
      <c r="H32" s="100"/>
      <c r="N32" s="229"/>
      <c r="P32" s="120"/>
    </row>
    <row r="33" spans="1:19" ht="14.25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152"/>
      <c r="R33" s="152"/>
      <c r="S33" s="152"/>
    </row>
    <row r="34" spans="1:32" s="13" customFormat="1" ht="48" customHeight="1">
      <c r="A34" s="280" t="s">
        <v>1</v>
      </c>
      <c r="B34" s="252" t="str">
        <f>colza!B33</f>
        <v>entrées     juil 10</v>
      </c>
      <c r="C34" s="252" t="str">
        <f>colza!C33</f>
        <v>entrées     août 10</v>
      </c>
      <c r="D34" s="252" t="str">
        <f>colza!D33</f>
        <v>entrées     sep 10</v>
      </c>
      <c r="E34" s="252" t="str">
        <f>colza!E33</f>
        <v>entrées     oct 10</v>
      </c>
      <c r="F34" s="252" t="str">
        <f>colza!F33</f>
        <v>entrées     nov 10</v>
      </c>
      <c r="G34" s="252" t="str">
        <f>colza!G33</f>
        <v>entrées     déc 10</v>
      </c>
      <c r="H34" s="252" t="str">
        <f>colza!H33</f>
        <v>entrées     janv 11</v>
      </c>
      <c r="I34" s="252" t="str">
        <f>colza!I33</f>
        <v>entrées     fév 11</v>
      </c>
      <c r="J34" s="252" t="str">
        <f>colza!J33</f>
        <v>entrées     mars 11</v>
      </c>
      <c r="K34" s="252" t="str">
        <f>colza!K33</f>
        <v>entrées     avril 11</v>
      </c>
      <c r="L34" s="252" t="str">
        <f>colza!L33</f>
        <v>entrées     mai 11</v>
      </c>
      <c r="M34" s="252" t="str">
        <f>colza!M33</f>
        <v>entrées     juin 11</v>
      </c>
      <c r="N34" s="253" t="str">
        <f>colza!N33</f>
        <v>cumul semence au 31.03.12</v>
      </c>
      <c r="O34" s="254" t="str">
        <f>colza!O33</f>
        <v>cumul (1) au 31.03.12</v>
      </c>
      <c r="P34" s="255" t="str">
        <f>colza!P33</f>
        <v>% 10/11</v>
      </c>
      <c r="Q34" s="303"/>
      <c r="U34" s="97"/>
      <c r="V34" s="97"/>
      <c r="AC34" s="205"/>
      <c r="AD34" s="327"/>
      <c r="AE34" s="328"/>
      <c r="AF34" s="329"/>
    </row>
    <row r="35" spans="1:32" s="30" customFormat="1" ht="12.75">
      <c r="A35" s="361" t="s">
        <v>2</v>
      </c>
      <c r="B35" s="14">
        <v>35</v>
      </c>
      <c r="C35" s="14">
        <v>35</v>
      </c>
      <c r="D35" s="14">
        <v>35</v>
      </c>
      <c r="E35" s="14">
        <v>35.3</v>
      </c>
      <c r="F35" s="14">
        <v>35</v>
      </c>
      <c r="G35" s="14">
        <v>35</v>
      </c>
      <c r="H35" s="14">
        <v>35</v>
      </c>
      <c r="I35" s="14">
        <v>35</v>
      </c>
      <c r="J35" s="14">
        <v>35</v>
      </c>
      <c r="K35" s="14">
        <v>0</v>
      </c>
      <c r="L35" s="14">
        <v>0</v>
      </c>
      <c r="M35" s="14">
        <v>0</v>
      </c>
      <c r="N35" s="247">
        <v>0</v>
      </c>
      <c r="O35" s="66">
        <v>35</v>
      </c>
      <c r="P35" s="77">
        <f aca="true" t="shared" si="2" ref="P35:P56">IF(Q35&lt;&gt;0,(O35-Q35)/Q35,IF(Q35=0,0))</f>
        <v>0</v>
      </c>
      <c r="Q35" s="155">
        <v>35</v>
      </c>
      <c r="U35" s="17"/>
      <c r="AC35" s="204"/>
      <c r="AD35" s="304"/>
      <c r="AE35" s="304"/>
      <c r="AF35" s="264"/>
    </row>
    <row r="36" spans="1:32" s="30" customFormat="1" ht="12.75">
      <c r="A36" s="361" t="s">
        <v>24</v>
      </c>
      <c r="B36" s="14">
        <v>23.7</v>
      </c>
      <c r="C36" s="14">
        <v>68.2</v>
      </c>
      <c r="D36" s="14">
        <v>90.7</v>
      </c>
      <c r="E36" s="14">
        <v>63.7</v>
      </c>
      <c r="F36" s="14">
        <v>63.7</v>
      </c>
      <c r="G36" s="14">
        <v>63.7</v>
      </c>
      <c r="H36" s="14">
        <v>63.7</v>
      </c>
      <c r="I36" s="14">
        <v>63.7</v>
      </c>
      <c r="J36" s="14">
        <v>63.7</v>
      </c>
      <c r="K36" s="14">
        <v>0</v>
      </c>
      <c r="L36" s="14">
        <v>0</v>
      </c>
      <c r="M36" s="14">
        <v>0</v>
      </c>
      <c r="N36" s="247">
        <v>0</v>
      </c>
      <c r="O36" s="14">
        <v>63.7</v>
      </c>
      <c r="P36" s="77">
        <f t="shared" si="2"/>
        <v>0.03577235772357728</v>
      </c>
      <c r="Q36" s="155">
        <v>61.5</v>
      </c>
      <c r="U36" s="17"/>
      <c r="AC36" s="204">
        <v>0</v>
      </c>
      <c r="AD36" s="304">
        <v>0</v>
      </c>
      <c r="AE36" s="304"/>
      <c r="AF36" s="264"/>
    </row>
    <row r="37" spans="1:32" s="30" customFormat="1" ht="12.75">
      <c r="A37" s="361" t="s">
        <v>3</v>
      </c>
      <c r="B37" s="14">
        <v>381</v>
      </c>
      <c r="C37" s="14">
        <v>596.1</v>
      </c>
      <c r="D37" s="14">
        <v>407.1</v>
      </c>
      <c r="E37" s="14">
        <v>417.4</v>
      </c>
      <c r="F37" s="14">
        <v>329.8</v>
      </c>
      <c r="G37" s="14">
        <v>335.8</v>
      </c>
      <c r="H37" s="14">
        <v>296.7</v>
      </c>
      <c r="I37" s="14">
        <v>314.5</v>
      </c>
      <c r="J37" s="14">
        <v>314.5</v>
      </c>
      <c r="K37" s="14">
        <v>0</v>
      </c>
      <c r="L37" s="14">
        <v>0</v>
      </c>
      <c r="M37" s="14">
        <v>0</v>
      </c>
      <c r="N37" s="289">
        <v>216.23</v>
      </c>
      <c r="O37" s="14">
        <v>530.73</v>
      </c>
      <c r="P37" s="77">
        <f t="shared" si="2"/>
        <v>0.39886663152345825</v>
      </c>
      <c r="Q37" s="155">
        <v>379.4</v>
      </c>
      <c r="U37" s="17"/>
      <c r="AC37" s="30">
        <v>0</v>
      </c>
      <c r="AD37" s="330">
        <v>0</v>
      </c>
      <c r="AE37" s="264"/>
      <c r="AF37" s="264"/>
    </row>
    <row r="38" spans="1:32" s="30" customFormat="1" ht="12.75">
      <c r="A38" s="361" t="s">
        <v>33</v>
      </c>
      <c r="B38" s="14">
        <v>15.2</v>
      </c>
      <c r="C38" s="14">
        <v>28.8</v>
      </c>
      <c r="D38" s="14">
        <v>43.8</v>
      </c>
      <c r="E38" s="14">
        <v>133.6</v>
      </c>
      <c r="F38" s="14">
        <v>139.2</v>
      </c>
      <c r="G38" s="14">
        <v>79</v>
      </c>
      <c r="H38" s="14">
        <v>70</v>
      </c>
      <c r="I38" s="14">
        <v>64.7</v>
      </c>
      <c r="J38" s="14">
        <v>38.4</v>
      </c>
      <c r="K38" s="14">
        <v>0</v>
      </c>
      <c r="L38" s="14">
        <v>0</v>
      </c>
      <c r="M38" s="14">
        <v>0</v>
      </c>
      <c r="N38" s="247">
        <v>275</v>
      </c>
      <c r="O38" s="14">
        <v>313.4</v>
      </c>
      <c r="P38" s="77">
        <f t="shared" si="2"/>
        <v>1.0754966887417217</v>
      </c>
      <c r="Q38" s="155">
        <v>151</v>
      </c>
      <c r="U38" s="17"/>
      <c r="AC38" s="205">
        <v>0</v>
      </c>
      <c r="AD38" s="330">
        <v>0</v>
      </c>
      <c r="AE38" s="264"/>
      <c r="AF38" s="264"/>
    </row>
    <row r="39" spans="1:32" s="19" customFormat="1" ht="12.75">
      <c r="A39" s="364" t="s">
        <v>4</v>
      </c>
      <c r="B39" s="14">
        <v>1116.81</v>
      </c>
      <c r="C39" s="14">
        <v>1569.79</v>
      </c>
      <c r="D39" s="14">
        <v>1429.9</v>
      </c>
      <c r="E39" s="14">
        <v>1101.79</v>
      </c>
      <c r="F39" s="14">
        <v>897.27</v>
      </c>
      <c r="G39" s="14">
        <v>582.56</v>
      </c>
      <c r="H39" s="14">
        <v>644.61</v>
      </c>
      <c r="I39" s="14">
        <v>481.31</v>
      </c>
      <c r="J39" s="14">
        <v>342.81</v>
      </c>
      <c r="K39" s="14">
        <v>0</v>
      </c>
      <c r="L39" s="14">
        <v>0</v>
      </c>
      <c r="M39" s="14">
        <v>0</v>
      </c>
      <c r="N39" s="289">
        <v>8.3</v>
      </c>
      <c r="O39" s="14">
        <v>351.11</v>
      </c>
      <c r="P39" s="77">
        <f t="shared" si="2"/>
        <v>0.013304473304473343</v>
      </c>
      <c r="Q39" s="260">
        <v>346.5</v>
      </c>
      <c r="U39" s="31"/>
      <c r="AC39" s="205">
        <v>0</v>
      </c>
      <c r="AD39" s="330">
        <v>0</v>
      </c>
      <c r="AE39" s="262"/>
      <c r="AF39" s="262"/>
    </row>
    <row r="40" spans="1:32" s="30" customFormat="1" ht="12.75">
      <c r="A40" s="361" t="s">
        <v>34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47">
        <v>38.9</v>
      </c>
      <c r="O40" s="14">
        <v>38.9</v>
      </c>
      <c r="P40" s="77">
        <f t="shared" si="2"/>
        <v>0.22327044025157225</v>
      </c>
      <c r="Q40" s="155">
        <v>31.8</v>
      </c>
      <c r="U40" s="17"/>
      <c r="AC40" s="205">
        <v>0</v>
      </c>
      <c r="AD40" s="330">
        <v>0</v>
      </c>
      <c r="AE40" s="264"/>
      <c r="AF40" s="264"/>
    </row>
    <row r="41" spans="1:32" s="30" customFormat="1" ht="12.75">
      <c r="A41" s="361" t="s">
        <v>5</v>
      </c>
      <c r="B41" s="14">
        <v>9</v>
      </c>
      <c r="C41" s="14">
        <v>20.1</v>
      </c>
      <c r="D41" s="14">
        <v>19.1</v>
      </c>
      <c r="E41" s="14">
        <v>30.4</v>
      </c>
      <c r="F41" s="14">
        <v>29.6</v>
      </c>
      <c r="G41" s="14">
        <v>29.2</v>
      </c>
      <c r="H41" s="14">
        <v>40.9</v>
      </c>
      <c r="I41" s="14">
        <v>39.6</v>
      </c>
      <c r="J41" s="14">
        <v>38.7</v>
      </c>
      <c r="K41" s="14">
        <v>0</v>
      </c>
      <c r="L41" s="14">
        <v>0</v>
      </c>
      <c r="M41" s="14">
        <v>0</v>
      </c>
      <c r="N41" s="247">
        <v>0</v>
      </c>
      <c r="O41" s="14">
        <v>38.7</v>
      </c>
      <c r="P41" s="77">
        <f t="shared" si="2"/>
        <v>-0.4055299539170506</v>
      </c>
      <c r="Q41" s="155">
        <v>65.1</v>
      </c>
      <c r="U41" s="17"/>
      <c r="AC41" s="205">
        <v>0</v>
      </c>
      <c r="AD41" s="330">
        <v>0</v>
      </c>
      <c r="AE41" s="264"/>
      <c r="AF41" s="264"/>
    </row>
    <row r="42" spans="1:32" s="30" customFormat="1" ht="12.75">
      <c r="A42" s="362" t="s">
        <v>35</v>
      </c>
      <c r="B42" s="18">
        <v>0</v>
      </c>
      <c r="C42" s="18">
        <v>0</v>
      </c>
      <c r="D42" s="18">
        <v>0</v>
      </c>
      <c r="E42" s="18">
        <v>37.2</v>
      </c>
      <c r="F42" s="18">
        <v>0.2</v>
      </c>
      <c r="G42" s="18">
        <v>0.2</v>
      </c>
      <c r="H42" s="18">
        <v>0.2</v>
      </c>
      <c r="I42" s="18">
        <v>0.2</v>
      </c>
      <c r="J42" s="18">
        <v>0.2</v>
      </c>
      <c r="K42" s="18">
        <v>0</v>
      </c>
      <c r="L42" s="18">
        <v>0</v>
      </c>
      <c r="M42" s="18">
        <v>0</v>
      </c>
      <c r="N42" s="247">
        <v>0</v>
      </c>
      <c r="O42" s="14">
        <v>0.2</v>
      </c>
      <c r="P42" s="77">
        <f t="shared" si="2"/>
        <v>-0.9909502262443439</v>
      </c>
      <c r="Q42" s="155">
        <v>22.1</v>
      </c>
      <c r="U42" s="17"/>
      <c r="AC42" s="205"/>
      <c r="AD42" s="330"/>
      <c r="AE42" s="264"/>
      <c r="AF42" s="264"/>
    </row>
    <row r="43" spans="1:32" s="30" customFormat="1" ht="12.75">
      <c r="A43" s="361" t="s">
        <v>6</v>
      </c>
      <c r="B43" s="14">
        <v>0</v>
      </c>
      <c r="C43" s="14">
        <v>0</v>
      </c>
      <c r="D43" s="14">
        <v>40.4</v>
      </c>
      <c r="E43" s="14">
        <v>40.4</v>
      </c>
      <c r="F43" s="14">
        <v>0.8</v>
      </c>
      <c r="G43" s="14">
        <v>0.8</v>
      </c>
      <c r="H43" s="14">
        <v>0.8</v>
      </c>
      <c r="I43" s="14">
        <v>0.8</v>
      </c>
      <c r="J43" s="14">
        <v>0.8</v>
      </c>
      <c r="K43" s="14">
        <v>0</v>
      </c>
      <c r="L43" s="14">
        <v>0</v>
      </c>
      <c r="M43" s="14">
        <v>0</v>
      </c>
      <c r="N43" s="247">
        <v>0</v>
      </c>
      <c r="O43" s="14">
        <v>0.8</v>
      </c>
      <c r="P43" s="77">
        <f t="shared" si="2"/>
        <v>1.6666666666666667</v>
      </c>
      <c r="Q43" s="155">
        <v>0.3</v>
      </c>
      <c r="U43" s="17"/>
      <c r="AC43" s="205"/>
      <c r="AD43" s="330"/>
      <c r="AE43" s="264"/>
      <c r="AF43" s="264"/>
    </row>
    <row r="44" spans="1:32" s="30" customFormat="1" ht="12.75">
      <c r="A44" s="362" t="s">
        <v>7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247">
        <v>0</v>
      </c>
      <c r="O44" s="14">
        <v>0</v>
      </c>
      <c r="P44" s="77">
        <f t="shared" si="2"/>
        <v>0</v>
      </c>
      <c r="Q44" s="155">
        <v>0</v>
      </c>
      <c r="U44" s="17"/>
      <c r="AC44" s="205"/>
      <c r="AD44" s="331"/>
      <c r="AE44" s="264"/>
      <c r="AF44" s="264"/>
    </row>
    <row r="45" spans="1:32" s="30" customFormat="1" ht="12.75">
      <c r="A45" s="362" t="s">
        <v>36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47">
        <v>0</v>
      </c>
      <c r="O45" s="14">
        <v>0</v>
      </c>
      <c r="P45" s="77">
        <f t="shared" si="2"/>
        <v>0</v>
      </c>
      <c r="Q45" s="155">
        <v>0</v>
      </c>
      <c r="U45" s="17"/>
      <c r="AC45" s="205"/>
      <c r="AD45" s="330"/>
      <c r="AE45" s="264"/>
      <c r="AF45" s="264"/>
    </row>
    <row r="46" spans="1:32" s="19" customFormat="1" ht="12.75">
      <c r="A46" s="374" t="s">
        <v>37</v>
      </c>
      <c r="B46" s="371">
        <v>2829.4</v>
      </c>
      <c r="C46" s="371">
        <v>3198.6</v>
      </c>
      <c r="D46" s="371">
        <v>2613.1</v>
      </c>
      <c r="E46" s="371">
        <v>1985.5</v>
      </c>
      <c r="F46" s="371">
        <v>1640.7</v>
      </c>
      <c r="G46" s="371">
        <v>1474.7</v>
      </c>
      <c r="H46" s="371">
        <v>1546</v>
      </c>
      <c r="I46" s="371">
        <v>1502.4</v>
      </c>
      <c r="J46" s="371">
        <v>1458.5</v>
      </c>
      <c r="K46" s="371">
        <v>0</v>
      </c>
      <c r="L46" s="371">
        <v>0</v>
      </c>
      <c r="M46" s="371">
        <v>0</v>
      </c>
      <c r="N46" s="371">
        <v>0</v>
      </c>
      <c r="O46" s="371">
        <v>1458.5</v>
      </c>
      <c r="P46" s="77">
        <f t="shared" si="2"/>
        <v>3.2043816661862206</v>
      </c>
      <c r="Q46" s="260">
        <v>346.9</v>
      </c>
      <c r="U46" s="31"/>
      <c r="AC46" s="205"/>
      <c r="AD46" s="330"/>
      <c r="AE46" s="262"/>
      <c r="AF46" s="262"/>
    </row>
    <row r="47" spans="1:32" s="19" customFormat="1" ht="12.75">
      <c r="A47" s="362" t="s">
        <v>8</v>
      </c>
      <c r="B47" s="18">
        <v>462.1</v>
      </c>
      <c r="C47" s="18">
        <v>1049.4</v>
      </c>
      <c r="D47" s="18">
        <v>1257.2</v>
      </c>
      <c r="E47" s="18">
        <v>1214.9</v>
      </c>
      <c r="F47" s="18">
        <v>1218.8</v>
      </c>
      <c r="G47" s="18">
        <v>1209.3</v>
      </c>
      <c r="H47" s="18">
        <v>1180.5</v>
      </c>
      <c r="I47" s="18">
        <v>975.7</v>
      </c>
      <c r="J47" s="18">
        <v>699.5</v>
      </c>
      <c r="K47" s="18">
        <v>0</v>
      </c>
      <c r="L47" s="18">
        <v>0</v>
      </c>
      <c r="M47" s="18">
        <v>0</v>
      </c>
      <c r="N47" s="247">
        <v>0</v>
      </c>
      <c r="O47" s="14">
        <v>699.5</v>
      </c>
      <c r="P47" s="77">
        <f t="shared" si="2"/>
        <v>0.27413479052823314</v>
      </c>
      <c r="Q47" s="260">
        <v>549</v>
      </c>
      <c r="U47" s="31"/>
      <c r="AC47" s="205"/>
      <c r="AD47" s="330"/>
      <c r="AE47" s="262"/>
      <c r="AF47" s="262"/>
    </row>
    <row r="48" spans="1:32" s="19" customFormat="1" ht="12.75">
      <c r="A48" s="374" t="s">
        <v>38</v>
      </c>
      <c r="B48" s="371">
        <v>1724.8</v>
      </c>
      <c r="C48" s="371">
        <v>1980.3</v>
      </c>
      <c r="D48" s="371">
        <v>1465.2</v>
      </c>
      <c r="E48" s="371">
        <v>1149.6</v>
      </c>
      <c r="F48" s="371">
        <v>1352.4</v>
      </c>
      <c r="G48" s="371">
        <v>1318.3</v>
      </c>
      <c r="H48" s="371">
        <v>1215.5</v>
      </c>
      <c r="I48" s="371">
        <v>1262.4</v>
      </c>
      <c r="J48" s="371">
        <v>1204.3</v>
      </c>
      <c r="K48" s="371">
        <v>0</v>
      </c>
      <c r="L48" s="371">
        <v>0</v>
      </c>
      <c r="M48" s="371">
        <v>0</v>
      </c>
      <c r="N48" s="371">
        <v>0</v>
      </c>
      <c r="O48" s="371">
        <v>1204.3</v>
      </c>
      <c r="P48" s="77">
        <f t="shared" si="2"/>
        <v>11.811702127659574</v>
      </c>
      <c r="Q48" s="260">
        <v>94</v>
      </c>
      <c r="U48" s="31"/>
      <c r="AC48" s="205"/>
      <c r="AD48" s="330"/>
      <c r="AE48" s="262"/>
      <c r="AF48" s="262"/>
    </row>
    <row r="49" spans="1:32" s="30" customFormat="1" ht="12.75">
      <c r="A49" s="362" t="s">
        <v>9</v>
      </c>
      <c r="B49" s="18">
        <v>101.2</v>
      </c>
      <c r="C49" s="18">
        <v>92.6</v>
      </c>
      <c r="D49" s="18">
        <v>66.1</v>
      </c>
      <c r="E49" s="18">
        <v>23</v>
      </c>
      <c r="F49" s="18">
        <v>23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247">
        <v>0</v>
      </c>
      <c r="O49" s="14">
        <v>0</v>
      </c>
      <c r="P49" s="77">
        <f t="shared" si="2"/>
        <v>0</v>
      </c>
      <c r="Q49" s="155">
        <v>0</v>
      </c>
      <c r="U49" s="17"/>
      <c r="AC49" s="205"/>
      <c r="AD49" s="330"/>
      <c r="AE49" s="264"/>
      <c r="AF49" s="264"/>
    </row>
    <row r="50" spans="1:32" s="30" customFormat="1" ht="12.75">
      <c r="A50" s="362" t="s">
        <v>39</v>
      </c>
      <c r="B50" s="18">
        <v>1202.11</v>
      </c>
      <c r="C50" s="18">
        <v>850.3</v>
      </c>
      <c r="D50" s="18">
        <v>712.2</v>
      </c>
      <c r="E50" s="18">
        <v>669.18</v>
      </c>
      <c r="F50" s="18">
        <v>638.44</v>
      </c>
      <c r="G50" s="18">
        <v>592.61</v>
      </c>
      <c r="H50" s="18">
        <v>598.38</v>
      </c>
      <c r="I50" s="18">
        <v>603.8</v>
      </c>
      <c r="J50" s="18">
        <v>502.73</v>
      </c>
      <c r="K50" s="18">
        <v>0</v>
      </c>
      <c r="L50" s="18">
        <v>0</v>
      </c>
      <c r="M50" s="18">
        <v>0</v>
      </c>
      <c r="N50" s="247">
        <v>0</v>
      </c>
      <c r="O50" s="14">
        <v>502.73</v>
      </c>
      <c r="P50" s="77">
        <f t="shared" si="2"/>
        <v>1.2353490440195645</v>
      </c>
      <c r="Q50" s="155">
        <v>224.9</v>
      </c>
      <c r="U50" s="17"/>
      <c r="AC50" s="205"/>
      <c r="AD50" s="330"/>
      <c r="AE50" s="264"/>
      <c r="AF50" s="264"/>
    </row>
    <row r="51" spans="1:32" s="30" customFormat="1" ht="12.75">
      <c r="A51" s="362" t="s">
        <v>25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47">
        <v>0</v>
      </c>
      <c r="O51" s="14">
        <v>0</v>
      </c>
      <c r="P51" s="77">
        <f t="shared" si="2"/>
        <v>0</v>
      </c>
      <c r="Q51" s="155">
        <v>0</v>
      </c>
      <c r="U51" s="17"/>
      <c r="AC51" s="205"/>
      <c r="AD51" s="331"/>
      <c r="AE51" s="264"/>
      <c r="AF51" s="264"/>
    </row>
    <row r="52" spans="1:32" s="30" customFormat="1" ht="12.75">
      <c r="A52" s="362" t="s">
        <v>10</v>
      </c>
      <c r="B52" s="18">
        <v>5.9</v>
      </c>
      <c r="C52" s="18">
        <v>5.9</v>
      </c>
      <c r="D52" s="18">
        <v>5.9</v>
      </c>
      <c r="E52" s="18">
        <v>5.9</v>
      </c>
      <c r="F52" s="18">
        <v>5.9</v>
      </c>
      <c r="G52" s="18">
        <v>4.4</v>
      </c>
      <c r="H52" s="18">
        <v>4.4</v>
      </c>
      <c r="I52" s="18">
        <v>4.4</v>
      </c>
      <c r="J52" s="18">
        <v>4.4</v>
      </c>
      <c r="K52" s="18">
        <v>0</v>
      </c>
      <c r="L52" s="18">
        <v>0</v>
      </c>
      <c r="M52" s="18">
        <v>0</v>
      </c>
      <c r="N52" s="247">
        <v>0</v>
      </c>
      <c r="O52" s="14">
        <v>4.4</v>
      </c>
      <c r="P52" s="77">
        <f t="shared" si="2"/>
        <v>-0.29032258064516125</v>
      </c>
      <c r="Q52" s="155">
        <v>6.2</v>
      </c>
      <c r="U52" s="17"/>
      <c r="AC52" s="205"/>
      <c r="AD52" s="330"/>
      <c r="AE52" s="264"/>
      <c r="AF52" s="264"/>
    </row>
    <row r="53" spans="1:32" s="30" customFormat="1" ht="12.75">
      <c r="A53" s="362" t="s">
        <v>11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47">
        <v>0</v>
      </c>
      <c r="O53" s="14">
        <v>0</v>
      </c>
      <c r="P53" s="77">
        <f t="shared" si="2"/>
        <v>0</v>
      </c>
      <c r="Q53" s="155">
        <v>0</v>
      </c>
      <c r="U53" s="17"/>
      <c r="AC53" s="205"/>
      <c r="AD53" s="330"/>
      <c r="AE53" s="264"/>
      <c r="AF53" s="264"/>
    </row>
    <row r="54" spans="1:32" s="30" customFormat="1" ht="12.75">
      <c r="A54" s="362" t="s">
        <v>40</v>
      </c>
      <c r="B54" s="18">
        <v>0</v>
      </c>
      <c r="C54" s="18">
        <v>16.7</v>
      </c>
      <c r="D54" s="18">
        <v>38.4</v>
      </c>
      <c r="E54" s="18">
        <v>38.4</v>
      </c>
      <c r="F54" s="18">
        <v>38.4</v>
      </c>
      <c r="G54" s="18">
        <v>38.4</v>
      </c>
      <c r="H54" s="18">
        <v>38.4</v>
      </c>
      <c r="I54" s="18">
        <v>38.4</v>
      </c>
      <c r="J54" s="18">
        <v>38.4</v>
      </c>
      <c r="K54" s="18">
        <v>0</v>
      </c>
      <c r="L54" s="18">
        <v>0</v>
      </c>
      <c r="M54" s="18">
        <v>0</v>
      </c>
      <c r="N54" s="247">
        <v>0</v>
      </c>
      <c r="O54" s="14">
        <v>38.4</v>
      </c>
      <c r="P54" s="77">
        <f t="shared" si="2"/>
        <v>0</v>
      </c>
      <c r="Q54" s="155">
        <v>0</v>
      </c>
      <c r="U54" s="17"/>
      <c r="AC54" s="205"/>
      <c r="AD54" s="330"/>
      <c r="AE54" s="264"/>
      <c r="AF54" s="264"/>
    </row>
    <row r="55" spans="1:32" s="30" customFormat="1" ht="12.75">
      <c r="A55" s="362" t="s">
        <v>12</v>
      </c>
      <c r="B55" s="18">
        <v>18.09</v>
      </c>
      <c r="C55" s="18">
        <v>18.1</v>
      </c>
      <c r="D55" s="18">
        <v>18.09</v>
      </c>
      <c r="E55" s="18">
        <v>18.09</v>
      </c>
      <c r="F55" s="18">
        <v>18.1</v>
      </c>
      <c r="G55" s="18">
        <v>18.1</v>
      </c>
      <c r="H55" s="18">
        <v>18.1</v>
      </c>
      <c r="I55" s="18">
        <v>18.1</v>
      </c>
      <c r="J55" s="18">
        <v>18.1</v>
      </c>
      <c r="K55" s="18">
        <v>0</v>
      </c>
      <c r="L55" s="18">
        <v>0</v>
      </c>
      <c r="M55" s="18">
        <v>0</v>
      </c>
      <c r="N55" s="247">
        <v>0</v>
      </c>
      <c r="O55" s="14">
        <v>18.1</v>
      </c>
      <c r="P55" s="77">
        <f t="shared" si="2"/>
        <v>0.41406250000000006</v>
      </c>
      <c r="Q55" s="155">
        <v>12.8</v>
      </c>
      <c r="U55" s="17"/>
      <c r="AC55" s="205"/>
      <c r="AD55" s="330"/>
      <c r="AE55" s="264"/>
      <c r="AF55" s="264"/>
    </row>
    <row r="56" spans="1:32" s="30" customFormat="1" ht="12.75">
      <c r="A56" s="363" t="s">
        <v>31</v>
      </c>
      <c r="B56" s="249">
        <v>0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47"/>
      <c r="O56" s="66"/>
      <c r="P56" s="77">
        <f t="shared" si="2"/>
        <v>0</v>
      </c>
      <c r="Q56" s="155"/>
      <c r="U56" s="17"/>
      <c r="AC56" s="206"/>
      <c r="AD56" s="326"/>
      <c r="AE56" s="264"/>
      <c r="AF56" s="264"/>
    </row>
    <row r="57" spans="1:32" s="34" customFormat="1" ht="13.5" thickBot="1">
      <c r="A57" s="286" t="s">
        <v>13</v>
      </c>
      <c r="B57" s="281">
        <f>SUM(B35:B56)</f>
        <v>7924.31</v>
      </c>
      <c r="C57" s="281">
        <f aca="true" t="shared" si="3" ref="C57:J57">SUM(C35:C56)</f>
        <v>9529.89</v>
      </c>
      <c r="D57" s="281">
        <f t="shared" si="3"/>
        <v>8242.19</v>
      </c>
      <c r="E57" s="281">
        <f t="shared" si="3"/>
        <v>6964.360000000001</v>
      </c>
      <c r="F57" s="281">
        <f t="shared" si="3"/>
        <v>6431.3099999999995</v>
      </c>
      <c r="G57" s="281">
        <f t="shared" si="3"/>
        <v>5782.07</v>
      </c>
      <c r="H57" s="281">
        <f t="shared" si="3"/>
        <v>5753.19</v>
      </c>
      <c r="I57" s="281">
        <f t="shared" si="3"/>
        <v>5405.009999999999</v>
      </c>
      <c r="J57" s="281">
        <f t="shared" si="3"/>
        <v>4760.039999999999</v>
      </c>
      <c r="K57" s="281">
        <f>SUM(K35:K56)</f>
        <v>0</v>
      </c>
      <c r="L57" s="281">
        <f>SUM(L35:L56)</f>
        <v>0</v>
      </c>
      <c r="M57" s="281">
        <f>SUM(M35:M56)</f>
        <v>0</v>
      </c>
      <c r="N57" s="282">
        <f>SUM(N35:N56)</f>
        <v>538.4300000000001</v>
      </c>
      <c r="O57" s="283">
        <f>SUM(O35:O56)</f>
        <v>5298.469999999999</v>
      </c>
      <c r="P57" s="284">
        <f>IF(Q57&lt;&gt;0,(O57-Q57)/Q57,IF(O57=0,0))</f>
        <v>1.2774425102084674</v>
      </c>
      <c r="Q57" s="305">
        <f>SUM(Q35:Q56)</f>
        <v>2326.5</v>
      </c>
      <c r="U57" s="73"/>
      <c r="AC57" s="207"/>
      <c r="AD57" s="332"/>
      <c r="AE57" s="264"/>
      <c r="AF57" s="330"/>
    </row>
    <row r="58" spans="1:31" ht="14.25">
      <c r="A58" s="35" t="s">
        <v>64</v>
      </c>
      <c r="B58" s="36" t="s">
        <v>32</v>
      </c>
      <c r="C58" s="21"/>
      <c r="D58" s="98"/>
      <c r="E58" s="92"/>
      <c r="H58" s="100"/>
      <c r="N58" s="229"/>
      <c r="O58" s="182"/>
      <c r="AC58" s="17"/>
      <c r="AE58" s="262" t="s">
        <v>14</v>
      </c>
    </row>
    <row r="59" spans="1:32" ht="14.25">
      <c r="A59" s="35" t="s">
        <v>43</v>
      </c>
      <c r="B59" s="124"/>
      <c r="C59" s="21"/>
      <c r="D59" s="98"/>
      <c r="H59" s="100"/>
      <c r="N59" s="229"/>
      <c r="P59" s="73"/>
      <c r="AC59" s="17"/>
      <c r="AD59" s="333"/>
      <c r="AE59" s="334">
        <v>2010</v>
      </c>
      <c r="AF59" s="334">
        <v>2011</v>
      </c>
    </row>
    <row r="60" spans="1:32" ht="17.2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59"/>
      <c r="K60" s="160"/>
      <c r="L60" s="160"/>
      <c r="M60" s="160"/>
      <c r="N60" s="229"/>
      <c r="P60" s="155"/>
      <c r="AC60" s="17"/>
      <c r="AD60" s="335" t="s">
        <v>46</v>
      </c>
      <c r="AE60" s="264">
        <v>7409.4</v>
      </c>
      <c r="AF60" s="264">
        <v>8490.31</v>
      </c>
    </row>
    <row r="61" spans="1:32" ht="12.7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59"/>
      <c r="K61" s="46"/>
      <c r="L61" s="46"/>
      <c r="M61" s="46"/>
      <c r="N61" s="230"/>
      <c r="P61" s="155"/>
      <c r="AC61" s="17"/>
      <c r="AD61" s="335" t="s">
        <v>51</v>
      </c>
      <c r="AE61" s="264">
        <v>8800.2</v>
      </c>
      <c r="AF61" s="264">
        <v>10214.09</v>
      </c>
    </row>
    <row r="62" spans="1:32" ht="12.7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59"/>
      <c r="K62" s="46"/>
      <c r="L62" s="46"/>
      <c r="M62" s="46"/>
      <c r="P62" s="155"/>
      <c r="AC62" s="17"/>
      <c r="AD62" s="335" t="s">
        <v>47</v>
      </c>
      <c r="AE62" s="264">
        <v>6911.6</v>
      </c>
      <c r="AF62" s="264">
        <v>8704.39</v>
      </c>
    </row>
    <row r="63" spans="1:32" ht="12.7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59"/>
      <c r="K63" s="46"/>
      <c r="L63" s="46"/>
      <c r="M63" s="46"/>
      <c r="P63" s="155"/>
      <c r="AC63" s="17"/>
      <c r="AD63" s="335" t="s">
        <v>15</v>
      </c>
      <c r="AE63" s="264">
        <v>6356.7</v>
      </c>
      <c r="AF63" s="264">
        <v>7417.17</v>
      </c>
    </row>
    <row r="64" spans="1:32" ht="16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59"/>
      <c r="K64" s="46"/>
      <c r="L64" s="46"/>
      <c r="M64" s="46"/>
      <c r="P64" s="155"/>
      <c r="AC64" s="17"/>
      <c r="AD64" s="335" t="s">
        <v>16</v>
      </c>
      <c r="AE64" s="264">
        <v>5165.3</v>
      </c>
      <c r="AF64" s="264">
        <v>6984.91</v>
      </c>
    </row>
    <row r="65" spans="1:32" ht="12.7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59"/>
      <c r="K65" s="46"/>
      <c r="L65" s="46"/>
      <c r="M65" s="46"/>
      <c r="P65" s="155"/>
      <c r="AC65" s="17"/>
      <c r="AD65" s="335" t="s">
        <v>17</v>
      </c>
      <c r="AE65" s="264">
        <v>4484.7</v>
      </c>
      <c r="AF65" s="264">
        <v>6410.57</v>
      </c>
    </row>
    <row r="66" spans="1:32" ht="1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59"/>
      <c r="K66" s="46"/>
      <c r="L66" s="157"/>
      <c r="M66" s="46"/>
      <c r="P66" s="155"/>
      <c r="AC66" s="17"/>
      <c r="AD66" s="335" t="s">
        <v>18</v>
      </c>
      <c r="AE66" s="264">
        <v>3987</v>
      </c>
      <c r="AF66" s="264">
        <v>6365.09</v>
      </c>
    </row>
    <row r="67" spans="1:32" ht="12.7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59"/>
      <c r="M67" s="46"/>
      <c r="P67" s="155"/>
      <c r="AC67" s="17"/>
      <c r="AD67" s="335" t="s">
        <v>19</v>
      </c>
      <c r="AE67" s="264">
        <v>2711</v>
      </c>
      <c r="AF67" s="264">
        <v>5944.84</v>
      </c>
    </row>
    <row r="68" spans="1:32" ht="12.7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59"/>
      <c r="M68" s="46"/>
      <c r="N68" s="251" t="str">
        <f>colza!M70</f>
        <v>stocks récolte 10</v>
      </c>
      <c r="P68" s="155"/>
      <c r="AC68" s="17"/>
      <c r="AD68" s="335" t="s">
        <v>20</v>
      </c>
      <c r="AE68" s="264">
        <v>2326.5</v>
      </c>
      <c r="AF68" s="264">
        <v>5298.47</v>
      </c>
    </row>
    <row r="69" spans="1:32" ht="12.7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59"/>
      <c r="M69" s="46"/>
      <c r="N69" s="288" t="str">
        <f>colza!M71</f>
        <v>stocks récolte 11</v>
      </c>
      <c r="P69" s="155"/>
      <c r="AC69" s="17"/>
      <c r="AD69" s="335" t="s">
        <v>48</v>
      </c>
      <c r="AE69" s="264">
        <v>1914.9</v>
      </c>
      <c r="AF69" s="264">
        <v>0</v>
      </c>
    </row>
    <row r="70" spans="1:32" ht="12.7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59"/>
      <c r="M70" s="46"/>
      <c r="P70" s="155"/>
      <c r="AC70" s="17"/>
      <c r="AD70" s="335" t="s">
        <v>21</v>
      </c>
      <c r="AE70" s="264">
        <v>1506.4</v>
      </c>
      <c r="AF70" s="264">
        <v>0</v>
      </c>
    </row>
    <row r="71" spans="1:32" ht="12.7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59"/>
      <c r="M71" s="45" t="s">
        <v>71</v>
      </c>
      <c r="P71" s="155"/>
      <c r="AC71" s="17"/>
      <c r="AD71" s="335" t="s">
        <v>49</v>
      </c>
      <c r="AE71" s="264">
        <v>935.1</v>
      </c>
      <c r="AF71" s="264">
        <v>0</v>
      </c>
    </row>
    <row r="72" spans="1:10" ht="12.7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59"/>
    </row>
    <row r="73" spans="1:10" ht="12.7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59"/>
    </row>
    <row r="74" spans="1:16" ht="3.7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59"/>
      <c r="K74" s="46"/>
      <c r="L74" s="46"/>
      <c r="M74" s="46"/>
      <c r="O74" s="165"/>
      <c r="P74" s="64"/>
    </row>
    <row r="75" spans="1:16" ht="21.75" customHeight="1" hidden="1">
      <c r="A75" s="120"/>
      <c r="B75" s="120"/>
      <c r="C75" s="120"/>
      <c r="D75" s="120"/>
      <c r="E75" s="120"/>
      <c r="F75" s="120"/>
      <c r="G75" s="120"/>
      <c r="H75" s="120"/>
      <c r="I75" s="120"/>
      <c r="J75" s="159"/>
      <c r="K75" s="161"/>
      <c r="L75" s="161"/>
      <c r="M75" s="161"/>
      <c r="N75" s="231"/>
      <c r="O75" s="195"/>
      <c r="P75" s="161"/>
    </row>
    <row r="76" spans="1:16" ht="12.75" customHeight="1" hidden="1">
      <c r="A76" s="120"/>
      <c r="B76" s="120"/>
      <c r="C76" s="120"/>
      <c r="D76" s="120"/>
      <c r="E76" s="120"/>
      <c r="F76" s="120"/>
      <c r="G76" s="120"/>
      <c r="H76" s="120"/>
      <c r="I76" s="120"/>
      <c r="J76" s="159"/>
      <c r="K76" s="161"/>
      <c r="L76" s="161"/>
      <c r="M76" s="161"/>
      <c r="N76" s="231"/>
      <c r="O76" s="195"/>
      <c r="P76" s="161"/>
    </row>
    <row r="77" spans="1:16" ht="16.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59"/>
      <c r="K77" s="162"/>
      <c r="L77" s="162"/>
      <c r="M77" s="162"/>
      <c r="N77" s="232"/>
      <c r="O77" s="196"/>
      <c r="P77" s="162"/>
    </row>
    <row r="78" spans="1:13" ht="9.75" customHeight="1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62"/>
      <c r="L78" s="162"/>
      <c r="M78" s="162"/>
    </row>
    <row r="79" spans="1:16" ht="14.2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62"/>
      <c r="L79" s="162"/>
      <c r="M79" s="162"/>
      <c r="N79" s="353">
        <f ca="1">NOW()</f>
        <v>41022.63480810185</v>
      </c>
      <c r="O79" s="353"/>
      <c r="P79" s="353"/>
    </row>
  </sheetData>
  <mergeCells count="4">
    <mergeCell ref="A2:O2"/>
    <mergeCell ref="A3:O3"/>
    <mergeCell ref="A5:O5"/>
    <mergeCell ref="N79:P79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zoomScale="75" zoomScaleNormal="75" workbookViewId="0" topLeftCell="A40">
      <selection activeCell="AF69" sqref="AF69"/>
    </sheetView>
  </sheetViews>
  <sheetFormatPr defaultColWidth="11.421875" defaultRowHeight="12.75"/>
  <cols>
    <col min="1" max="1" width="21.28125" style="51" customWidth="1"/>
    <col min="2" max="2" width="8.7109375" style="29" customWidth="1"/>
    <col min="3" max="3" width="8.7109375" style="52" customWidth="1"/>
    <col min="4" max="12" width="8.7109375" style="15" customWidth="1"/>
    <col min="13" max="13" width="7.7109375" style="15" customWidth="1"/>
    <col min="14" max="14" width="8.00390625" style="218" customWidth="1"/>
    <col min="15" max="15" width="8.7109375" style="72" customWidth="1"/>
    <col min="16" max="16" width="6.421875" style="17" customWidth="1"/>
    <col min="17" max="17" width="8.421875" style="155" customWidth="1"/>
    <col min="18" max="18" width="8.00390625" style="130" customWidth="1"/>
    <col min="19" max="19" width="11.421875" style="17" customWidth="1"/>
    <col min="20" max="20" width="11.421875" style="111" customWidth="1"/>
    <col min="21" max="21" width="11.421875" style="17" customWidth="1"/>
    <col min="22" max="29" width="11.421875" style="15" customWidth="1"/>
    <col min="30" max="32" width="11.421875" style="264" customWidth="1"/>
    <col min="33" max="16384" width="11.421875" style="15" customWidth="1"/>
  </cols>
  <sheetData>
    <row r="1" spans="1:17" ht="12.75">
      <c r="A1" s="71"/>
      <c r="C1" s="21"/>
      <c r="D1" s="23"/>
      <c r="E1" s="23"/>
      <c r="F1" s="23"/>
      <c r="G1" s="23"/>
      <c r="H1" s="23"/>
      <c r="I1" s="23"/>
      <c r="J1" s="23"/>
      <c r="K1" s="23"/>
      <c r="L1" s="23"/>
      <c r="M1" s="23"/>
      <c r="N1" s="226"/>
      <c r="O1" s="16"/>
      <c r="P1" s="111"/>
      <c r="Q1" s="265"/>
    </row>
    <row r="2" spans="1:32" s="12" customFormat="1" ht="34.5" customHeight="1">
      <c r="A2" s="355" t="s">
        <v>61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58"/>
      <c r="Q2" s="312"/>
      <c r="R2" s="131"/>
      <c r="T2" s="132"/>
      <c r="AD2" s="322"/>
      <c r="AE2" s="322"/>
      <c r="AF2" s="322"/>
    </row>
    <row r="3" spans="1:32" s="82" customFormat="1" ht="23.25" customHeight="1">
      <c r="A3" s="356" t="s">
        <v>42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79"/>
      <c r="Q3" s="299"/>
      <c r="R3" s="133"/>
      <c r="T3" s="134"/>
      <c r="AD3" s="322"/>
      <c r="AE3" s="322"/>
      <c r="AF3" s="322"/>
    </row>
    <row r="4" spans="1:32" s="6" customFormat="1" ht="9.75" customHeight="1">
      <c r="A4" s="27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7"/>
      <c r="O4" s="135"/>
      <c r="P4" s="136"/>
      <c r="Q4" s="300"/>
      <c r="R4" s="137"/>
      <c r="S4" s="136"/>
      <c r="T4" s="138"/>
      <c r="U4" s="139"/>
      <c r="AD4" s="322"/>
      <c r="AE4" s="322"/>
      <c r="AF4" s="322"/>
    </row>
    <row r="5" spans="1:256" s="84" customFormat="1" ht="24.75" customHeight="1">
      <c r="A5" s="354" t="str">
        <f>colza!$A$4</f>
        <v>situation provisoire au 31 mars   récolte 2009 à 2011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Q5" s="301"/>
      <c r="AD5" s="323"/>
      <c r="AE5" s="323"/>
      <c r="AF5" s="323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2" s="144" customFormat="1" ht="15" customHeight="1">
      <c r="A6" s="266"/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5" t="s">
        <v>90</v>
      </c>
      <c r="O6" s="270" t="s">
        <v>91</v>
      </c>
      <c r="P6" s="271"/>
      <c r="Q6" s="271"/>
      <c r="R6" s="142"/>
      <c r="S6" s="141"/>
      <c r="T6" s="143"/>
      <c r="U6" s="141"/>
      <c r="AD6" s="324"/>
      <c r="AE6" s="324"/>
      <c r="AF6" s="324"/>
    </row>
    <row r="7" spans="1:18" ht="12.75" customHeight="1">
      <c r="A7" s="86"/>
      <c r="B7" s="83"/>
      <c r="C7" s="87"/>
      <c r="D7" s="88"/>
      <c r="E7" s="88"/>
      <c r="F7" s="88"/>
      <c r="G7" s="88"/>
      <c r="P7" s="77"/>
      <c r="R7" s="185"/>
    </row>
    <row r="8" spans="1:37" s="13" customFormat="1" ht="48.75" customHeight="1">
      <c r="A8" s="280" t="s">
        <v>1</v>
      </c>
      <c r="B8" s="252" t="str">
        <f>colza!B6</f>
        <v>entrées     juil 10</v>
      </c>
      <c r="C8" s="252" t="str">
        <f>colza!C6</f>
        <v>entrées     août 10</v>
      </c>
      <c r="D8" s="252" t="str">
        <f>colza!D6</f>
        <v>entrées     sep 10</v>
      </c>
      <c r="E8" s="252" t="str">
        <f>colza!E6</f>
        <v>entrées     oct 10</v>
      </c>
      <c r="F8" s="252" t="str">
        <f>colza!F6</f>
        <v>entrées     nov 10</v>
      </c>
      <c r="G8" s="252" t="str">
        <f>colza!G6</f>
        <v>entrées     déc 10</v>
      </c>
      <c r="H8" s="252" t="str">
        <f>colza!H6</f>
        <v>entrées     janv 11</v>
      </c>
      <c r="I8" s="252" t="str">
        <f>colza!I6</f>
        <v>entrées     fév 11</v>
      </c>
      <c r="J8" s="252" t="str">
        <f>colza!J6</f>
        <v>entrées     mars 11</v>
      </c>
      <c r="K8" s="252" t="str">
        <f>colza!K6</f>
        <v>entrées     avril 11</v>
      </c>
      <c r="L8" s="252" t="str">
        <f>colza!L6</f>
        <v>entrées     mai 11</v>
      </c>
      <c r="M8" s="252" t="str">
        <f>colza!M6</f>
        <v>entrées     juin 11</v>
      </c>
      <c r="N8" s="253" t="str">
        <f>colza!N6</f>
        <v>cumul semence au 31.03.12</v>
      </c>
      <c r="O8" s="254" t="str">
        <f>colza!O6</f>
        <v>cumul (1) au 31.03.12</v>
      </c>
      <c r="P8" s="255" t="str">
        <f>colza!P6</f>
        <v>% 10/11</v>
      </c>
      <c r="Q8" s="272"/>
      <c r="R8" s="183"/>
      <c r="S8" s="118"/>
      <c r="T8" s="119"/>
      <c r="U8" s="118"/>
      <c r="V8" s="118"/>
      <c r="W8" s="89"/>
      <c r="X8" s="89"/>
      <c r="Y8" s="89"/>
      <c r="Z8" s="89"/>
      <c r="AA8" s="89"/>
      <c r="AB8" s="89"/>
      <c r="AC8" s="179"/>
      <c r="AD8" s="262"/>
      <c r="AE8" s="325"/>
      <c r="AF8" s="325"/>
      <c r="AG8" s="89"/>
      <c r="AH8" s="89"/>
      <c r="AI8" s="89"/>
      <c r="AJ8" s="89"/>
      <c r="AK8" s="89"/>
    </row>
    <row r="9" spans="1:32" s="19" customFormat="1" ht="13.5" customHeight="1">
      <c r="A9" s="361" t="s">
        <v>2</v>
      </c>
      <c r="B9" s="14">
        <v>17461.86</v>
      </c>
      <c r="C9" s="14">
        <v>6502.72</v>
      </c>
      <c r="D9" s="14">
        <v>3328.87</v>
      </c>
      <c r="E9" s="14">
        <v>1493.59</v>
      </c>
      <c r="F9" s="14">
        <v>2789.39</v>
      </c>
      <c r="G9" s="14">
        <v>2114.97</v>
      </c>
      <c r="H9" s="14">
        <v>2423.65</v>
      </c>
      <c r="I9" s="14">
        <v>1210.63</v>
      </c>
      <c r="J9" s="14">
        <v>1892.82</v>
      </c>
      <c r="K9" s="14">
        <v>0</v>
      </c>
      <c r="L9" s="14">
        <v>0</v>
      </c>
      <c r="M9" s="14">
        <v>0</v>
      </c>
      <c r="N9" s="247">
        <v>1941.8</v>
      </c>
      <c r="O9" s="66">
        <v>39218.49</v>
      </c>
      <c r="P9" s="77">
        <f>IF(Q9&lt;&gt;0,(O9-Q9)/Q9,IF(O9=0,0))</f>
        <v>-0.4244627427269952</v>
      </c>
      <c r="Q9" s="260">
        <v>68142.4</v>
      </c>
      <c r="T9" s="145"/>
      <c r="U9" s="31"/>
      <c r="AD9" s="262"/>
      <c r="AE9" s="262"/>
      <c r="AF9" s="262"/>
    </row>
    <row r="10" spans="1:32" s="19" customFormat="1" ht="12.75">
      <c r="A10" s="374" t="s">
        <v>24</v>
      </c>
      <c r="B10" s="371">
        <v>48088.62</v>
      </c>
      <c r="C10" s="371">
        <v>2459.29</v>
      </c>
      <c r="D10" s="371">
        <v>1528.87</v>
      </c>
      <c r="E10" s="371">
        <v>1167.46</v>
      </c>
      <c r="F10" s="371">
        <v>1159.68</v>
      </c>
      <c r="G10" s="371">
        <v>1006.32</v>
      </c>
      <c r="H10" s="371">
        <v>3369.29</v>
      </c>
      <c r="I10" s="371">
        <v>2269.87</v>
      </c>
      <c r="J10" s="371">
        <v>1940.23</v>
      </c>
      <c r="K10" s="371">
        <v>0</v>
      </c>
      <c r="L10" s="371">
        <v>0</v>
      </c>
      <c r="M10" s="371">
        <v>0</v>
      </c>
      <c r="N10" s="371">
        <v>4906.51</v>
      </c>
      <c r="O10" s="371">
        <v>62989.64</v>
      </c>
      <c r="P10" s="372">
        <f>IF(Q10&lt;&gt;0,(O10-Q10)/Q10,IF(O10=0,0))</f>
        <v>-0.5367420994182583</v>
      </c>
      <c r="Q10" s="260">
        <v>135971</v>
      </c>
      <c r="T10" s="145"/>
      <c r="U10" s="31"/>
      <c r="AC10" s="179"/>
      <c r="AD10" s="262"/>
      <c r="AE10" s="262"/>
      <c r="AF10" s="262"/>
    </row>
    <row r="11" spans="1:32" s="19" customFormat="1" ht="12.75">
      <c r="A11" s="374" t="s">
        <v>3</v>
      </c>
      <c r="B11" s="371">
        <v>59068.85</v>
      </c>
      <c r="C11" s="371">
        <v>13091.22</v>
      </c>
      <c r="D11" s="371">
        <v>6696.97</v>
      </c>
      <c r="E11" s="371">
        <v>1256.12</v>
      </c>
      <c r="F11" s="371">
        <v>1501.43</v>
      </c>
      <c r="G11" s="371">
        <v>1277.61</v>
      </c>
      <c r="H11" s="371">
        <v>2534.07</v>
      </c>
      <c r="I11" s="371">
        <v>1142.93</v>
      </c>
      <c r="J11" s="371">
        <v>1897.81</v>
      </c>
      <c r="K11" s="371">
        <v>0</v>
      </c>
      <c r="L11" s="371">
        <v>0</v>
      </c>
      <c r="M11" s="371">
        <v>0</v>
      </c>
      <c r="N11" s="371">
        <v>3106.6</v>
      </c>
      <c r="O11" s="371">
        <v>88467.01</v>
      </c>
      <c r="P11" s="372">
        <f aca="true" t="shared" si="0" ref="P11:P30">IF(Q11&lt;&gt;0,(O11-Q11)/Q11,IF(Q11=0,0))</f>
        <v>-0.4100755984964321</v>
      </c>
      <c r="Q11" s="260">
        <v>149963.3</v>
      </c>
      <c r="T11" s="145"/>
      <c r="U11" s="31"/>
      <c r="AD11" s="262"/>
      <c r="AE11" s="262"/>
      <c r="AF11" s="262"/>
    </row>
    <row r="12" spans="1:32" s="19" customFormat="1" ht="12.75">
      <c r="A12" s="361" t="s">
        <v>33</v>
      </c>
      <c r="B12" s="14">
        <v>4243.4</v>
      </c>
      <c r="C12" s="14">
        <v>6319.81</v>
      </c>
      <c r="D12" s="14">
        <v>8346.71</v>
      </c>
      <c r="E12" s="14">
        <v>2007.26</v>
      </c>
      <c r="F12" s="14">
        <v>2201.01</v>
      </c>
      <c r="G12" s="14">
        <v>3086.73</v>
      </c>
      <c r="H12" s="14">
        <v>2460.2</v>
      </c>
      <c r="I12" s="14">
        <v>2848.46</v>
      </c>
      <c r="J12" s="14">
        <v>4684.6</v>
      </c>
      <c r="K12" s="14">
        <v>0</v>
      </c>
      <c r="L12" s="14">
        <v>0</v>
      </c>
      <c r="M12" s="14">
        <v>0</v>
      </c>
      <c r="N12" s="247">
        <v>1741.9</v>
      </c>
      <c r="O12" s="14">
        <v>36198.18</v>
      </c>
      <c r="P12" s="77">
        <f t="shared" si="0"/>
        <v>-0.33014587639644777</v>
      </c>
      <c r="Q12" s="260">
        <v>54038.9</v>
      </c>
      <c r="T12" s="145"/>
      <c r="U12" s="31"/>
      <c r="AC12" s="177"/>
      <c r="AD12" s="262"/>
      <c r="AE12" s="262"/>
      <c r="AF12" s="262"/>
    </row>
    <row r="13" spans="1:32" s="19" customFormat="1" ht="12.75">
      <c r="A13" s="374" t="s">
        <v>4</v>
      </c>
      <c r="B13" s="371">
        <v>26831.95</v>
      </c>
      <c r="C13" s="371">
        <v>17256.99</v>
      </c>
      <c r="D13" s="371">
        <v>8761.58</v>
      </c>
      <c r="E13" s="371">
        <v>3559.43</v>
      </c>
      <c r="F13" s="371">
        <v>7340.92</v>
      </c>
      <c r="G13" s="371">
        <v>4736.12</v>
      </c>
      <c r="H13" s="371">
        <v>5279.45</v>
      </c>
      <c r="I13" s="371">
        <v>4460.92</v>
      </c>
      <c r="J13" s="371">
        <v>5772.2</v>
      </c>
      <c r="K13" s="371">
        <v>0</v>
      </c>
      <c r="L13" s="371">
        <v>0</v>
      </c>
      <c r="M13" s="371">
        <v>0</v>
      </c>
      <c r="N13" s="371">
        <v>3532.33</v>
      </c>
      <c r="O13" s="371">
        <v>83999.56</v>
      </c>
      <c r="P13" s="372">
        <f t="shared" si="0"/>
        <v>-0.4245415147516815</v>
      </c>
      <c r="Q13" s="260">
        <v>145969.8</v>
      </c>
      <c r="T13" s="145"/>
      <c r="U13" s="31"/>
      <c r="AC13" s="177"/>
      <c r="AD13" s="262"/>
      <c r="AE13" s="262"/>
      <c r="AF13" s="262"/>
    </row>
    <row r="14" spans="1:32" s="30" customFormat="1" ht="12.75">
      <c r="A14" s="361" t="s">
        <v>34</v>
      </c>
      <c r="B14" s="14">
        <v>2756.04</v>
      </c>
      <c r="C14" s="14">
        <v>6810.62</v>
      </c>
      <c r="D14" s="14">
        <v>2984.75</v>
      </c>
      <c r="E14" s="14">
        <v>588.4</v>
      </c>
      <c r="F14" s="14">
        <v>991.4</v>
      </c>
      <c r="G14" s="14">
        <v>1443.8</v>
      </c>
      <c r="H14" s="14">
        <v>2168.35</v>
      </c>
      <c r="I14" s="14">
        <v>1347.43</v>
      </c>
      <c r="J14" s="14">
        <v>1500.17</v>
      </c>
      <c r="K14" s="14">
        <v>0</v>
      </c>
      <c r="L14" s="14">
        <v>0</v>
      </c>
      <c r="M14" s="14">
        <v>0</v>
      </c>
      <c r="N14" s="247">
        <v>829.5</v>
      </c>
      <c r="O14" s="14">
        <v>20590.96</v>
      </c>
      <c r="P14" s="77">
        <f t="shared" si="0"/>
        <v>-0.42886496711758065</v>
      </c>
      <c r="Q14" s="155">
        <v>36052.7</v>
      </c>
      <c r="T14" s="111"/>
      <c r="U14" s="17"/>
      <c r="AC14" s="121"/>
      <c r="AD14" s="264"/>
      <c r="AE14" s="264"/>
      <c r="AF14" s="264"/>
    </row>
    <row r="15" spans="1:32" s="19" customFormat="1" ht="12.75">
      <c r="A15" s="361" t="s">
        <v>5</v>
      </c>
      <c r="B15" s="14">
        <v>17754.95</v>
      </c>
      <c r="C15" s="14">
        <v>1643.35</v>
      </c>
      <c r="D15" s="14">
        <v>1217.68</v>
      </c>
      <c r="E15" s="14">
        <v>1363.13</v>
      </c>
      <c r="F15" s="14">
        <v>2628.06</v>
      </c>
      <c r="G15" s="14">
        <v>1058.64</v>
      </c>
      <c r="H15" s="14">
        <v>1571.79</v>
      </c>
      <c r="I15" s="14">
        <v>677.48</v>
      </c>
      <c r="J15" s="14">
        <v>1733.2</v>
      </c>
      <c r="K15" s="14">
        <v>0</v>
      </c>
      <c r="L15" s="14">
        <v>0</v>
      </c>
      <c r="M15" s="14">
        <v>0</v>
      </c>
      <c r="N15" s="247">
        <v>570.1</v>
      </c>
      <c r="O15" s="14">
        <v>29648.28</v>
      </c>
      <c r="P15" s="77">
        <f t="shared" si="0"/>
        <v>-0.2592781727968181</v>
      </c>
      <c r="Q15" s="260">
        <v>40026.2</v>
      </c>
      <c r="T15" s="25"/>
      <c r="U15" s="146"/>
      <c r="AC15" s="177"/>
      <c r="AD15" s="262"/>
      <c r="AE15" s="262"/>
      <c r="AF15" s="262"/>
    </row>
    <row r="16" spans="1:32" s="19" customFormat="1" ht="12.75">
      <c r="A16" s="362" t="s">
        <v>35</v>
      </c>
      <c r="B16" s="18">
        <v>532.5</v>
      </c>
      <c r="C16" s="18">
        <v>2398.28</v>
      </c>
      <c r="D16" s="18">
        <v>2403.13</v>
      </c>
      <c r="E16" s="18">
        <v>1234.13</v>
      </c>
      <c r="F16" s="18">
        <v>1313.25</v>
      </c>
      <c r="G16" s="18">
        <v>1085.39</v>
      </c>
      <c r="H16" s="18">
        <v>880.5</v>
      </c>
      <c r="I16" s="18">
        <v>317.69</v>
      </c>
      <c r="J16" s="18">
        <v>554.8</v>
      </c>
      <c r="K16" s="18">
        <v>0</v>
      </c>
      <c r="L16" s="18">
        <v>0</v>
      </c>
      <c r="M16" s="18">
        <v>0</v>
      </c>
      <c r="N16" s="247">
        <v>2733.28</v>
      </c>
      <c r="O16" s="14">
        <v>10719.66</v>
      </c>
      <c r="P16" s="77">
        <f t="shared" si="0"/>
        <v>-0.5586110630728562</v>
      </c>
      <c r="Q16" s="260">
        <v>24286.2</v>
      </c>
      <c r="S16" s="15"/>
      <c r="T16" s="25"/>
      <c r="U16" s="31"/>
      <c r="AC16" s="177"/>
      <c r="AD16" s="264"/>
      <c r="AE16" s="262"/>
      <c r="AF16" s="262"/>
    </row>
    <row r="17" spans="1:29" ht="12.75">
      <c r="A17" s="361" t="s">
        <v>6</v>
      </c>
      <c r="B17" s="14">
        <v>3344.43</v>
      </c>
      <c r="C17" s="14">
        <v>834.77</v>
      </c>
      <c r="D17" s="14">
        <v>553.48</v>
      </c>
      <c r="E17" s="14">
        <v>453.05</v>
      </c>
      <c r="F17" s="14">
        <v>321.58</v>
      </c>
      <c r="G17" s="14">
        <v>177.3</v>
      </c>
      <c r="H17" s="14">
        <v>631.2</v>
      </c>
      <c r="I17" s="14">
        <v>161.3</v>
      </c>
      <c r="J17" s="14">
        <v>553.57</v>
      </c>
      <c r="K17" s="14">
        <v>0</v>
      </c>
      <c r="L17" s="14">
        <v>0</v>
      </c>
      <c r="M17" s="14">
        <v>0</v>
      </c>
      <c r="N17" s="247">
        <v>225.7</v>
      </c>
      <c r="O17" s="14">
        <v>7030.68</v>
      </c>
      <c r="P17" s="77">
        <f t="shared" si="0"/>
        <v>-0.2241751451082519</v>
      </c>
      <c r="Q17" s="155">
        <v>9062.2</v>
      </c>
      <c r="S17" s="15"/>
      <c r="AC17" s="177"/>
    </row>
    <row r="18" spans="1:29" ht="12.75">
      <c r="A18" s="362" t="s">
        <v>7</v>
      </c>
      <c r="B18" s="18">
        <v>121.9</v>
      </c>
      <c r="C18" s="18">
        <v>32.4</v>
      </c>
      <c r="D18" s="18">
        <v>2.8</v>
      </c>
      <c r="E18" s="18">
        <v>0</v>
      </c>
      <c r="F18" s="18">
        <v>0</v>
      </c>
      <c r="G18" s="18">
        <v>0</v>
      </c>
      <c r="H18" s="18">
        <v>4.8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47">
        <v>0</v>
      </c>
      <c r="O18" s="14">
        <v>161.9</v>
      </c>
      <c r="P18" s="77">
        <f t="shared" si="0"/>
        <v>-0.21749637506041566</v>
      </c>
      <c r="Q18" s="155">
        <v>206.9</v>
      </c>
      <c r="S18" s="15"/>
      <c r="T18" s="147"/>
      <c r="AC18" s="177"/>
    </row>
    <row r="19" spans="1:29" ht="12.75">
      <c r="A19" s="362" t="s">
        <v>36</v>
      </c>
      <c r="B19" s="18">
        <v>141.79</v>
      </c>
      <c r="C19" s="18">
        <v>125.1</v>
      </c>
      <c r="D19" s="18">
        <v>43.2</v>
      </c>
      <c r="E19" s="18">
        <v>0</v>
      </c>
      <c r="F19" s="18">
        <v>0</v>
      </c>
      <c r="G19" s="18">
        <v>0</v>
      </c>
      <c r="H19" s="18">
        <v>10.7</v>
      </c>
      <c r="I19" s="18">
        <v>29.3</v>
      </c>
      <c r="J19" s="18">
        <v>0</v>
      </c>
      <c r="K19" s="18">
        <v>0</v>
      </c>
      <c r="L19" s="18">
        <v>0</v>
      </c>
      <c r="M19" s="18">
        <v>0</v>
      </c>
      <c r="N19" s="247">
        <v>0</v>
      </c>
      <c r="O19" s="14">
        <v>350.09</v>
      </c>
      <c r="P19" s="77">
        <f t="shared" si="0"/>
        <v>-0.32907244154848597</v>
      </c>
      <c r="Q19" s="155">
        <v>521.8</v>
      </c>
      <c r="S19" s="15"/>
      <c r="AC19" s="177"/>
    </row>
    <row r="20" spans="1:29" ht="12.75">
      <c r="A20" s="362" t="s">
        <v>37</v>
      </c>
      <c r="B20" s="18">
        <v>8977.68</v>
      </c>
      <c r="C20" s="18">
        <v>4088.96</v>
      </c>
      <c r="D20" s="18">
        <v>1726.7</v>
      </c>
      <c r="E20" s="18">
        <v>758.82</v>
      </c>
      <c r="F20" s="18">
        <v>1239.1</v>
      </c>
      <c r="G20" s="18">
        <v>542</v>
      </c>
      <c r="H20" s="18">
        <v>1492.9</v>
      </c>
      <c r="I20" s="18">
        <v>612</v>
      </c>
      <c r="J20" s="18">
        <v>944.5</v>
      </c>
      <c r="K20" s="18">
        <v>0</v>
      </c>
      <c r="L20" s="18">
        <v>0</v>
      </c>
      <c r="M20" s="18">
        <v>0</v>
      </c>
      <c r="N20" s="247">
        <v>376.7</v>
      </c>
      <c r="O20" s="14">
        <v>20382.66</v>
      </c>
      <c r="P20" s="77">
        <f t="shared" si="0"/>
        <v>-0.46149135275375025</v>
      </c>
      <c r="Q20" s="155">
        <v>37850.2</v>
      </c>
      <c r="S20" s="15"/>
      <c r="AC20" s="177"/>
    </row>
    <row r="21" spans="1:29" ht="12.75">
      <c r="A21" s="362" t="s">
        <v>8</v>
      </c>
      <c r="B21" s="18">
        <v>5817.6</v>
      </c>
      <c r="C21" s="18">
        <v>6783.61</v>
      </c>
      <c r="D21" s="18">
        <v>707.47</v>
      </c>
      <c r="E21" s="18">
        <v>163.7</v>
      </c>
      <c r="F21" s="18">
        <v>331.59</v>
      </c>
      <c r="G21" s="18">
        <v>35.52</v>
      </c>
      <c r="H21" s="18">
        <v>200.62</v>
      </c>
      <c r="I21" s="18">
        <v>243.67</v>
      </c>
      <c r="J21" s="18">
        <v>794.6</v>
      </c>
      <c r="K21" s="18">
        <v>0</v>
      </c>
      <c r="L21" s="18">
        <v>0</v>
      </c>
      <c r="M21" s="18">
        <v>0</v>
      </c>
      <c r="N21" s="247">
        <v>763</v>
      </c>
      <c r="O21" s="14">
        <v>15078.38</v>
      </c>
      <c r="P21" s="77">
        <f t="shared" si="0"/>
        <v>-0.5871414137818679</v>
      </c>
      <c r="Q21" s="155">
        <v>36521.9</v>
      </c>
      <c r="S21" s="15"/>
      <c r="AC21" s="177"/>
    </row>
    <row r="22" spans="1:32" s="19" customFormat="1" ht="12.75">
      <c r="A22" s="361" t="s">
        <v>38</v>
      </c>
      <c r="B22" s="14">
        <v>23211</v>
      </c>
      <c r="C22" s="14">
        <v>1723</v>
      </c>
      <c r="D22" s="14">
        <v>1083.9</v>
      </c>
      <c r="E22" s="14">
        <v>2380</v>
      </c>
      <c r="F22" s="14">
        <v>797.8</v>
      </c>
      <c r="G22" s="14">
        <v>465.7</v>
      </c>
      <c r="H22" s="14">
        <v>797.2</v>
      </c>
      <c r="I22" s="14">
        <v>1054.7</v>
      </c>
      <c r="J22" s="14">
        <v>722.5</v>
      </c>
      <c r="K22" s="14">
        <v>0</v>
      </c>
      <c r="L22" s="14">
        <v>0</v>
      </c>
      <c r="M22" s="14">
        <v>0</v>
      </c>
      <c r="N22" s="247">
        <v>706.5</v>
      </c>
      <c r="O22" s="14">
        <v>32235.8</v>
      </c>
      <c r="P22" s="77">
        <f t="shared" si="0"/>
        <v>-0.3967637322434742</v>
      </c>
      <c r="Q22" s="260">
        <v>53438.1</v>
      </c>
      <c r="T22" s="145"/>
      <c r="U22" s="31"/>
      <c r="AC22" s="177"/>
      <c r="AD22" s="262"/>
      <c r="AE22" s="262"/>
      <c r="AF22" s="262"/>
    </row>
    <row r="23" spans="1:29" ht="12.75">
      <c r="A23" s="362" t="s">
        <v>9</v>
      </c>
      <c r="B23" s="18">
        <v>415.6</v>
      </c>
      <c r="C23" s="18">
        <v>11.7</v>
      </c>
      <c r="D23" s="18">
        <v>10.8</v>
      </c>
      <c r="E23" s="18">
        <v>0</v>
      </c>
      <c r="F23" s="18">
        <v>10.2</v>
      </c>
      <c r="G23" s="18">
        <v>0</v>
      </c>
      <c r="H23" s="18">
        <v>0</v>
      </c>
      <c r="I23" s="18">
        <v>0</v>
      </c>
      <c r="J23" s="18">
        <v>5.6</v>
      </c>
      <c r="K23" s="18">
        <v>0</v>
      </c>
      <c r="L23" s="18">
        <v>0</v>
      </c>
      <c r="M23" s="18">
        <v>0</v>
      </c>
      <c r="N23" s="247">
        <v>109.3</v>
      </c>
      <c r="O23" s="14">
        <v>453.9</v>
      </c>
      <c r="P23" s="77">
        <f t="shared" si="0"/>
        <v>-0.6673750549611608</v>
      </c>
      <c r="Q23" s="155">
        <v>1364.6</v>
      </c>
      <c r="S23" s="15"/>
      <c r="AC23" s="177"/>
    </row>
    <row r="24" spans="1:32" s="19" customFormat="1" ht="12.75">
      <c r="A24" s="362" t="s">
        <v>39</v>
      </c>
      <c r="B24" s="18">
        <v>7368.75</v>
      </c>
      <c r="C24" s="18">
        <v>735.22</v>
      </c>
      <c r="D24" s="18">
        <v>479.18</v>
      </c>
      <c r="E24" s="18">
        <v>437.05</v>
      </c>
      <c r="F24" s="18">
        <v>397.43</v>
      </c>
      <c r="G24" s="18">
        <v>829.83</v>
      </c>
      <c r="H24" s="18">
        <v>421.11</v>
      </c>
      <c r="I24" s="18">
        <v>432.56</v>
      </c>
      <c r="J24" s="18">
        <v>171.8</v>
      </c>
      <c r="K24" s="18">
        <v>0</v>
      </c>
      <c r="L24" s="18">
        <v>0</v>
      </c>
      <c r="M24" s="18">
        <v>0</v>
      </c>
      <c r="N24" s="247">
        <v>909.12</v>
      </c>
      <c r="O24" s="14">
        <v>11272.93</v>
      </c>
      <c r="P24" s="77">
        <f t="shared" si="0"/>
        <v>-0.48837083700200606</v>
      </c>
      <c r="Q24" s="260">
        <v>22033.4</v>
      </c>
      <c r="T24" s="25"/>
      <c r="U24" s="31"/>
      <c r="AC24" s="177"/>
      <c r="AD24" s="262"/>
      <c r="AE24" s="262"/>
      <c r="AF24" s="262"/>
    </row>
    <row r="25" spans="1:29" ht="12.75">
      <c r="A25" s="362" t="s">
        <v>25</v>
      </c>
      <c r="B25" s="18">
        <v>1.03</v>
      </c>
      <c r="C25" s="18">
        <v>26.88</v>
      </c>
      <c r="D25" s="18">
        <v>4.02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2.46</v>
      </c>
      <c r="K25" s="18">
        <v>0</v>
      </c>
      <c r="L25" s="18">
        <v>0</v>
      </c>
      <c r="M25" s="18">
        <v>0</v>
      </c>
      <c r="N25" s="247">
        <v>0</v>
      </c>
      <c r="O25" s="14">
        <v>34.39</v>
      </c>
      <c r="P25" s="77">
        <f t="shared" si="0"/>
        <v>-0.9106753246753247</v>
      </c>
      <c r="Q25" s="155">
        <v>385</v>
      </c>
      <c r="S25" s="15"/>
      <c r="AC25" s="177"/>
    </row>
    <row r="26" spans="1:29" ht="12.75">
      <c r="A26" s="362" t="s">
        <v>10</v>
      </c>
      <c r="B26" s="18">
        <v>3730.69</v>
      </c>
      <c r="C26" s="18">
        <v>8.38</v>
      </c>
      <c r="D26" s="18">
        <v>169.9</v>
      </c>
      <c r="E26" s="18">
        <v>81.6</v>
      </c>
      <c r="F26" s="18">
        <v>8.6</v>
      </c>
      <c r="G26" s="18">
        <v>0.6</v>
      </c>
      <c r="H26" s="18">
        <v>15.1</v>
      </c>
      <c r="I26" s="18">
        <v>0</v>
      </c>
      <c r="J26" s="18">
        <v>0.9</v>
      </c>
      <c r="K26" s="18">
        <v>0</v>
      </c>
      <c r="L26" s="18">
        <v>0</v>
      </c>
      <c r="M26" s="18">
        <v>0</v>
      </c>
      <c r="N26" s="247">
        <v>469.1</v>
      </c>
      <c r="O26" s="14">
        <v>4015.77</v>
      </c>
      <c r="P26" s="77">
        <f t="shared" si="0"/>
        <v>-0.4667892661293535</v>
      </c>
      <c r="Q26" s="155">
        <v>7531.3</v>
      </c>
      <c r="S26" s="15"/>
      <c r="AC26" s="177"/>
    </row>
    <row r="27" spans="1:29" ht="12.75">
      <c r="A27" s="362" t="s">
        <v>11</v>
      </c>
      <c r="B27" s="18">
        <v>863.59</v>
      </c>
      <c r="C27" s="18">
        <v>148.77</v>
      </c>
      <c r="D27" s="18">
        <v>164.8</v>
      </c>
      <c r="E27" s="18">
        <v>179.48</v>
      </c>
      <c r="F27" s="18">
        <v>253.9</v>
      </c>
      <c r="G27" s="18">
        <v>145.88</v>
      </c>
      <c r="H27" s="18">
        <v>162.3</v>
      </c>
      <c r="I27" s="18">
        <v>55.7</v>
      </c>
      <c r="J27" s="18">
        <v>49.2</v>
      </c>
      <c r="K27" s="18">
        <v>0</v>
      </c>
      <c r="L27" s="18">
        <v>0</v>
      </c>
      <c r="M27" s="18">
        <v>0</v>
      </c>
      <c r="N27" s="247">
        <v>0</v>
      </c>
      <c r="O27" s="14">
        <v>2023.62</v>
      </c>
      <c r="P27" s="77">
        <f t="shared" si="0"/>
        <v>-0.5157761240458473</v>
      </c>
      <c r="Q27" s="155">
        <v>4179.1</v>
      </c>
      <c r="S27" s="15"/>
      <c r="AC27" s="177"/>
    </row>
    <row r="28" spans="1:29" ht="12.75">
      <c r="A28" s="362" t="s">
        <v>40</v>
      </c>
      <c r="B28" s="18">
        <v>4385.32</v>
      </c>
      <c r="C28" s="18">
        <v>1203.4</v>
      </c>
      <c r="D28" s="18">
        <v>107.99</v>
      </c>
      <c r="E28" s="18">
        <v>102.9</v>
      </c>
      <c r="F28" s="18">
        <v>18.65</v>
      </c>
      <c r="G28" s="18">
        <v>13.02</v>
      </c>
      <c r="H28" s="18">
        <v>108.13</v>
      </c>
      <c r="I28" s="18">
        <v>60.46</v>
      </c>
      <c r="J28" s="18">
        <v>30.2</v>
      </c>
      <c r="K28" s="18">
        <v>0</v>
      </c>
      <c r="L28" s="18">
        <v>0</v>
      </c>
      <c r="M28" s="18">
        <v>0</v>
      </c>
      <c r="N28" s="247">
        <v>746</v>
      </c>
      <c r="O28" s="14">
        <v>6030.05</v>
      </c>
      <c r="P28" s="77">
        <f t="shared" si="0"/>
        <v>-0.1901081189980525</v>
      </c>
      <c r="Q28" s="155">
        <v>7445.5</v>
      </c>
      <c r="S28" s="15"/>
      <c r="AC28" s="177"/>
    </row>
    <row r="29" spans="1:29" ht="12.75">
      <c r="A29" s="362" t="s">
        <v>12</v>
      </c>
      <c r="B29" s="18">
        <v>2529.32</v>
      </c>
      <c r="C29" s="18">
        <v>1122.04</v>
      </c>
      <c r="D29" s="18">
        <v>97.4</v>
      </c>
      <c r="E29" s="18">
        <v>5.6</v>
      </c>
      <c r="F29" s="18">
        <v>109.07</v>
      </c>
      <c r="G29" s="18">
        <v>4.97</v>
      </c>
      <c r="H29" s="18">
        <v>0</v>
      </c>
      <c r="I29" s="18">
        <v>25.03</v>
      </c>
      <c r="J29" s="18">
        <v>0</v>
      </c>
      <c r="K29" s="18">
        <v>0</v>
      </c>
      <c r="L29" s="18">
        <v>0</v>
      </c>
      <c r="M29" s="18">
        <v>0</v>
      </c>
      <c r="N29" s="247">
        <v>620.6</v>
      </c>
      <c r="O29" s="14">
        <v>3893.43</v>
      </c>
      <c r="P29" s="77">
        <f t="shared" si="0"/>
        <v>-0.009960331587245099</v>
      </c>
      <c r="Q29" s="155">
        <v>3932.6</v>
      </c>
      <c r="S29" s="15"/>
      <c r="AC29" s="177"/>
    </row>
    <row r="30" spans="1:29" ht="12.75">
      <c r="A30" s="363" t="s">
        <v>62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47">
        <v>0</v>
      </c>
      <c r="O30" s="66">
        <v>0</v>
      </c>
      <c r="P30" s="77">
        <f t="shared" si="0"/>
        <v>0</v>
      </c>
      <c r="Q30" s="155">
        <v>0</v>
      </c>
      <c r="AC30" s="177"/>
    </row>
    <row r="31" spans="1:32" s="19" customFormat="1" ht="13.5" thickBot="1">
      <c r="A31" s="286" t="s">
        <v>13</v>
      </c>
      <c r="B31" s="281">
        <f>SUM(B9:B30)</f>
        <v>237646.87000000005</v>
      </c>
      <c r="C31" s="281">
        <f aca="true" t="shared" si="1" ref="C31:N31">SUM(C9:C30)</f>
        <v>73326.51</v>
      </c>
      <c r="D31" s="281">
        <f t="shared" si="1"/>
        <v>40420.200000000004</v>
      </c>
      <c r="E31" s="281">
        <f t="shared" si="1"/>
        <v>17231.719999999998</v>
      </c>
      <c r="F31" s="281">
        <f t="shared" si="1"/>
        <v>23413.06</v>
      </c>
      <c r="G31" s="281">
        <f t="shared" si="1"/>
        <v>18024.4</v>
      </c>
      <c r="H31" s="281">
        <f t="shared" si="1"/>
        <v>24531.36</v>
      </c>
      <c r="I31" s="281">
        <f t="shared" si="1"/>
        <v>16950.13</v>
      </c>
      <c r="J31" s="281">
        <f t="shared" si="1"/>
        <v>23251.16</v>
      </c>
      <c r="K31" s="281">
        <f t="shared" si="1"/>
        <v>0</v>
      </c>
      <c r="L31" s="281">
        <f t="shared" si="1"/>
        <v>0</v>
      </c>
      <c r="M31" s="281">
        <f t="shared" si="1"/>
        <v>0</v>
      </c>
      <c r="N31" s="281">
        <f t="shared" si="1"/>
        <v>24288.039999999994</v>
      </c>
      <c r="O31" s="281">
        <f>SUM(O9:O30)</f>
        <v>474795.38</v>
      </c>
      <c r="P31" s="284">
        <f>IF(Q31&lt;&gt;0,(O31-Q31)/Q31,IF(O31=0,0))</f>
        <v>-0.4340418329165091</v>
      </c>
      <c r="Q31" s="260">
        <f>SUM(Q9:Q29)</f>
        <v>838923.0999999997</v>
      </c>
      <c r="S31" s="15"/>
      <c r="T31" s="148"/>
      <c r="U31" s="31"/>
      <c r="AC31" s="16"/>
      <c r="AD31" s="336"/>
      <c r="AE31" s="262"/>
      <c r="AF31" s="262"/>
    </row>
    <row r="32" spans="1:19" ht="14.25">
      <c r="A32" s="36" t="s">
        <v>32</v>
      </c>
      <c r="B32" s="124"/>
      <c r="C32" s="149"/>
      <c r="D32" s="98"/>
      <c r="H32" s="100"/>
      <c r="N32" s="229"/>
      <c r="P32" s="152"/>
      <c r="R32" s="150"/>
      <c r="S32" s="151"/>
    </row>
    <row r="33" spans="1:19" ht="14.25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72"/>
      <c r="Q33" s="269"/>
      <c r="R33" s="150"/>
      <c r="S33" s="130"/>
    </row>
    <row r="34" spans="1:32" s="13" customFormat="1" ht="48" customHeight="1">
      <c r="A34" s="280" t="s">
        <v>1</v>
      </c>
      <c r="B34" s="252" t="str">
        <f>colza!B33</f>
        <v>entrées     juil 10</v>
      </c>
      <c r="C34" s="252" t="str">
        <f>colza!C33</f>
        <v>entrées     août 10</v>
      </c>
      <c r="D34" s="252" t="str">
        <f>colza!D33</f>
        <v>entrées     sep 10</v>
      </c>
      <c r="E34" s="252" t="str">
        <f>colza!E33</f>
        <v>entrées     oct 10</v>
      </c>
      <c r="F34" s="252" t="str">
        <f>colza!F33</f>
        <v>entrées     nov 10</v>
      </c>
      <c r="G34" s="252" t="str">
        <f>colza!G33</f>
        <v>entrées     déc 10</v>
      </c>
      <c r="H34" s="252" t="str">
        <f>colza!H33</f>
        <v>entrées     janv 11</v>
      </c>
      <c r="I34" s="252" t="str">
        <f>colza!I33</f>
        <v>entrées     fév 11</v>
      </c>
      <c r="J34" s="252" t="str">
        <f>colza!J33</f>
        <v>entrées     mars 11</v>
      </c>
      <c r="K34" s="252" t="str">
        <f>colza!K33</f>
        <v>entrées     avril 11</v>
      </c>
      <c r="L34" s="252" t="str">
        <f>colza!L33</f>
        <v>entrées     mai 11</v>
      </c>
      <c r="M34" s="252" t="str">
        <f>colza!M33</f>
        <v>entrées     juin 11</v>
      </c>
      <c r="N34" s="253" t="str">
        <f>colza!N33</f>
        <v>cumul semence au 31.03.12</v>
      </c>
      <c r="O34" s="254" t="str">
        <f>colza!O33</f>
        <v>cumul (1) au 31.03.12</v>
      </c>
      <c r="P34" s="255" t="str">
        <f>colza!P33</f>
        <v>% 10/11</v>
      </c>
      <c r="Q34" s="272"/>
      <c r="R34" s="150"/>
      <c r="S34" s="95"/>
      <c r="T34" s="96"/>
      <c r="U34" s="97"/>
      <c r="V34" s="97"/>
      <c r="AC34" s="200"/>
      <c r="AD34" s="337"/>
      <c r="AE34" s="264"/>
      <c r="AF34" s="338"/>
    </row>
    <row r="35" spans="1:32" s="30" customFormat="1" ht="12.75">
      <c r="A35" s="285" t="s">
        <v>2</v>
      </c>
      <c r="B35" s="14">
        <v>30734.87</v>
      </c>
      <c r="C35" s="14">
        <v>24674.36</v>
      </c>
      <c r="D35" s="14">
        <v>21462.54</v>
      </c>
      <c r="E35" s="14">
        <v>19016</v>
      </c>
      <c r="F35" s="14">
        <v>18049.74</v>
      </c>
      <c r="G35" s="14">
        <v>15163.23</v>
      </c>
      <c r="H35" s="14">
        <v>14967.32</v>
      </c>
      <c r="I35" s="14">
        <v>14308.88</v>
      </c>
      <c r="J35" s="14">
        <v>12726.31</v>
      </c>
      <c r="K35" s="14">
        <v>0</v>
      </c>
      <c r="L35" s="14">
        <v>0</v>
      </c>
      <c r="M35" s="14">
        <v>0</v>
      </c>
      <c r="N35" s="247">
        <v>938.6</v>
      </c>
      <c r="O35" s="66">
        <v>13664.91</v>
      </c>
      <c r="P35" s="77">
        <f>IF(Q35&lt;&gt;0,(O35-Q35)/Q35,IF(O35=0,0))</f>
        <v>-0.35654571310178557</v>
      </c>
      <c r="Q35" s="155">
        <v>21236.8</v>
      </c>
      <c r="U35" s="17"/>
      <c r="AC35" s="207"/>
      <c r="AD35" s="337"/>
      <c r="AE35" s="262"/>
      <c r="AF35" s="339"/>
    </row>
    <row r="36" spans="1:32" s="19" customFormat="1" ht="12.75">
      <c r="A36" s="374" t="s">
        <v>24</v>
      </c>
      <c r="B36" s="371">
        <v>57004.66</v>
      </c>
      <c r="C36" s="371">
        <v>52844.3</v>
      </c>
      <c r="D36" s="371">
        <v>49645.93</v>
      </c>
      <c r="E36" s="371">
        <v>46352.58</v>
      </c>
      <c r="F36" s="371">
        <v>41685.59</v>
      </c>
      <c r="G36" s="371">
        <v>37357.2</v>
      </c>
      <c r="H36" s="371">
        <v>33991.88</v>
      </c>
      <c r="I36" s="371">
        <v>31896.09</v>
      </c>
      <c r="J36" s="371">
        <v>25161.37</v>
      </c>
      <c r="K36" s="371">
        <v>0</v>
      </c>
      <c r="L36" s="371">
        <v>0</v>
      </c>
      <c r="M36" s="371">
        <v>0</v>
      </c>
      <c r="N36" s="371">
        <v>197.32</v>
      </c>
      <c r="O36" s="371">
        <v>25358.69</v>
      </c>
      <c r="P36" s="372">
        <f>IF(Q36&lt;&gt;0,(O36-Q36)/Q36,IF(O36=0,0))</f>
        <v>-0.45146679645252</v>
      </c>
      <c r="Q36" s="260">
        <v>46230</v>
      </c>
      <c r="U36" s="31"/>
      <c r="AC36" s="290"/>
      <c r="AD36" s="337"/>
      <c r="AE36" s="262"/>
      <c r="AF36" s="339"/>
    </row>
    <row r="37" spans="1:32" s="19" customFormat="1" ht="12.75">
      <c r="A37" s="374" t="s">
        <v>3</v>
      </c>
      <c r="B37" s="371">
        <v>70011.63</v>
      </c>
      <c r="C37" s="371">
        <v>71972.51</v>
      </c>
      <c r="D37" s="371">
        <v>68408</v>
      </c>
      <c r="E37" s="371">
        <v>62222.8</v>
      </c>
      <c r="F37" s="371">
        <v>57040.28</v>
      </c>
      <c r="G37" s="371">
        <v>48452.5</v>
      </c>
      <c r="H37" s="371">
        <v>44473.54</v>
      </c>
      <c r="I37" s="371">
        <v>37668.74</v>
      </c>
      <c r="J37" s="371">
        <v>31660.84</v>
      </c>
      <c r="K37" s="371">
        <v>0</v>
      </c>
      <c r="L37" s="371">
        <v>0</v>
      </c>
      <c r="M37" s="371">
        <v>0</v>
      </c>
      <c r="N37" s="371">
        <v>776.6</v>
      </c>
      <c r="O37" s="371">
        <v>32437.44</v>
      </c>
      <c r="P37" s="372">
        <f aca="true" t="shared" si="2" ref="P37:P56">IF(Q37&lt;&gt;0,(O37-Q37)/Q37,IF(Q37=0,0))</f>
        <v>-0.3371009570287354</v>
      </c>
      <c r="Q37" s="260">
        <v>48932.7</v>
      </c>
      <c r="U37" s="31"/>
      <c r="AC37" s="291"/>
      <c r="AD37" s="340"/>
      <c r="AE37" s="264"/>
      <c r="AF37" s="341"/>
    </row>
    <row r="38" spans="1:32" s="30" customFormat="1" ht="12.75">
      <c r="A38" s="361" t="s">
        <v>53</v>
      </c>
      <c r="B38" s="14">
        <v>5970.8</v>
      </c>
      <c r="C38" s="14">
        <v>10574.8</v>
      </c>
      <c r="D38" s="14">
        <v>10065.8</v>
      </c>
      <c r="E38" s="14">
        <v>7136.8</v>
      </c>
      <c r="F38" s="14">
        <v>8353.26</v>
      </c>
      <c r="G38" s="14">
        <v>6546.76</v>
      </c>
      <c r="H38" s="14">
        <v>6582.66</v>
      </c>
      <c r="I38" s="14">
        <v>5560.64</v>
      </c>
      <c r="J38" s="14">
        <v>7128.64</v>
      </c>
      <c r="K38" s="14">
        <v>0</v>
      </c>
      <c r="L38" s="14">
        <v>0</v>
      </c>
      <c r="M38" s="14">
        <v>0</v>
      </c>
      <c r="N38" s="247">
        <v>2926</v>
      </c>
      <c r="O38" s="14">
        <v>10054.64</v>
      </c>
      <c r="P38" s="77">
        <f t="shared" si="2"/>
        <v>-0.4038904138826473</v>
      </c>
      <c r="Q38" s="155">
        <v>16867.1</v>
      </c>
      <c r="U38" s="17"/>
      <c r="AC38" s="207"/>
      <c r="AD38" s="337"/>
      <c r="AE38" s="262"/>
      <c r="AF38" s="339"/>
    </row>
    <row r="39" spans="1:32" s="19" customFormat="1" ht="12.75">
      <c r="A39" s="374" t="s">
        <v>4</v>
      </c>
      <c r="B39" s="371">
        <v>35276.74</v>
      </c>
      <c r="C39" s="371">
        <v>41289.93</v>
      </c>
      <c r="D39" s="371">
        <v>38163.19</v>
      </c>
      <c r="E39" s="371">
        <v>36725.69</v>
      </c>
      <c r="F39" s="371">
        <v>38921.81</v>
      </c>
      <c r="G39" s="371">
        <v>33866.28</v>
      </c>
      <c r="H39" s="371">
        <v>35015.48</v>
      </c>
      <c r="I39" s="371">
        <v>30250.94</v>
      </c>
      <c r="J39" s="371">
        <v>19486.4</v>
      </c>
      <c r="K39" s="371">
        <v>0</v>
      </c>
      <c r="L39" s="371">
        <v>0</v>
      </c>
      <c r="M39" s="371">
        <v>0</v>
      </c>
      <c r="N39" s="371">
        <v>926.86</v>
      </c>
      <c r="O39" s="371">
        <v>20413.26</v>
      </c>
      <c r="P39" s="372">
        <f t="shared" si="2"/>
        <v>-0.3908107995189338</v>
      </c>
      <c r="Q39" s="260">
        <v>33508.9</v>
      </c>
      <c r="U39" s="31"/>
      <c r="AC39" s="291"/>
      <c r="AD39" s="340"/>
      <c r="AE39" s="264"/>
      <c r="AF39" s="338"/>
    </row>
    <row r="40" spans="1:32" s="30" customFormat="1" ht="12.75">
      <c r="A40" s="361" t="s">
        <v>54</v>
      </c>
      <c r="B40" s="14">
        <v>3649.62</v>
      </c>
      <c r="C40" s="14">
        <v>6094.94</v>
      </c>
      <c r="D40" s="14">
        <v>5309.9</v>
      </c>
      <c r="E40" s="14">
        <v>5743.7</v>
      </c>
      <c r="F40" s="14">
        <v>6635.9</v>
      </c>
      <c r="G40" s="14">
        <v>6158.5</v>
      </c>
      <c r="H40" s="14">
        <v>6799.2</v>
      </c>
      <c r="I40" s="14">
        <v>7440.8</v>
      </c>
      <c r="J40" s="14">
        <v>2619.4</v>
      </c>
      <c r="K40" s="14">
        <v>0</v>
      </c>
      <c r="L40" s="14">
        <v>0</v>
      </c>
      <c r="M40" s="14">
        <v>0</v>
      </c>
      <c r="N40" s="247">
        <v>371</v>
      </c>
      <c r="O40" s="14">
        <v>2990.4</v>
      </c>
      <c r="P40" s="77">
        <f t="shared" si="2"/>
        <v>-0.0961189698948132</v>
      </c>
      <c r="Q40" s="155">
        <v>3308.4</v>
      </c>
      <c r="U40" s="17"/>
      <c r="AC40" s="207">
        <v>0</v>
      </c>
      <c r="AD40" s="337">
        <v>0</v>
      </c>
      <c r="AE40" s="264"/>
      <c r="AF40" s="342"/>
    </row>
    <row r="41" spans="1:32" s="30" customFormat="1" ht="12.75">
      <c r="A41" s="361" t="s">
        <v>5</v>
      </c>
      <c r="B41" s="14">
        <v>20001.6</v>
      </c>
      <c r="C41" s="14">
        <v>16791.09</v>
      </c>
      <c r="D41" s="14">
        <v>15379.49</v>
      </c>
      <c r="E41" s="14">
        <v>14938.62</v>
      </c>
      <c r="F41" s="14">
        <v>15367.96</v>
      </c>
      <c r="G41" s="14">
        <v>12794.93</v>
      </c>
      <c r="H41" s="14">
        <v>13401.29</v>
      </c>
      <c r="I41" s="14">
        <v>12502.18</v>
      </c>
      <c r="J41" s="14">
        <v>7084.64</v>
      </c>
      <c r="K41" s="14">
        <v>0</v>
      </c>
      <c r="L41" s="14">
        <v>0</v>
      </c>
      <c r="M41" s="14">
        <v>0</v>
      </c>
      <c r="N41" s="247">
        <v>318.6</v>
      </c>
      <c r="O41" s="14">
        <v>7403.24</v>
      </c>
      <c r="P41" s="77">
        <f t="shared" si="2"/>
        <v>-0.33538853777650107</v>
      </c>
      <c r="Q41" s="155">
        <v>11139.2</v>
      </c>
      <c r="U41" s="17"/>
      <c r="AC41" s="291">
        <v>0</v>
      </c>
      <c r="AD41" s="340">
        <v>0</v>
      </c>
      <c r="AE41" s="264"/>
      <c r="AF41" s="338"/>
    </row>
    <row r="42" spans="1:32" s="30" customFormat="1" ht="12.75">
      <c r="A42" s="362" t="s">
        <v>55</v>
      </c>
      <c r="B42" s="18">
        <v>254.7</v>
      </c>
      <c r="C42" s="18">
        <v>3143.38</v>
      </c>
      <c r="D42" s="18">
        <v>3817.61</v>
      </c>
      <c r="E42" s="18">
        <v>4565.97</v>
      </c>
      <c r="F42" s="18">
        <v>3836.05</v>
      </c>
      <c r="G42" s="18">
        <v>4272.54</v>
      </c>
      <c r="H42" s="18">
        <v>4027.48</v>
      </c>
      <c r="I42" s="18">
        <v>3665.48</v>
      </c>
      <c r="J42" s="18">
        <v>2258.08</v>
      </c>
      <c r="K42" s="18">
        <v>0</v>
      </c>
      <c r="L42" s="18">
        <v>0</v>
      </c>
      <c r="M42" s="18">
        <v>0</v>
      </c>
      <c r="N42" s="247">
        <v>2499.86</v>
      </c>
      <c r="O42" s="14">
        <v>4757.94</v>
      </c>
      <c r="P42" s="77">
        <f t="shared" si="2"/>
        <v>-0.24334218603393723</v>
      </c>
      <c r="Q42" s="155">
        <v>6288.1</v>
      </c>
      <c r="U42" s="17"/>
      <c r="AC42" s="291">
        <v>0</v>
      </c>
      <c r="AD42" s="340">
        <v>0</v>
      </c>
      <c r="AE42" s="264"/>
      <c r="AF42" s="338"/>
    </row>
    <row r="43" spans="1:32" s="30" customFormat="1" ht="12.75">
      <c r="A43" s="361" t="s">
        <v>6</v>
      </c>
      <c r="B43" s="14">
        <v>3426.73</v>
      </c>
      <c r="C43" s="14">
        <v>3608.45</v>
      </c>
      <c r="D43" s="14">
        <v>3606.52</v>
      </c>
      <c r="E43" s="14">
        <v>3494.25</v>
      </c>
      <c r="F43" s="14">
        <v>3969.78</v>
      </c>
      <c r="G43" s="14">
        <v>3588.78</v>
      </c>
      <c r="H43" s="14">
        <v>3745.71</v>
      </c>
      <c r="I43" s="14">
        <v>3545.53</v>
      </c>
      <c r="J43" s="14">
        <v>1644.59</v>
      </c>
      <c r="K43" s="14">
        <v>0</v>
      </c>
      <c r="L43" s="14">
        <v>0</v>
      </c>
      <c r="M43" s="14">
        <v>0</v>
      </c>
      <c r="N43" s="247">
        <v>31.5</v>
      </c>
      <c r="O43" s="14">
        <v>1676.09</v>
      </c>
      <c r="P43" s="77">
        <f t="shared" si="2"/>
        <v>-0.2831708151569583</v>
      </c>
      <c r="Q43" s="155">
        <v>2338.2</v>
      </c>
      <c r="U43" s="17"/>
      <c r="AC43" s="291">
        <v>0</v>
      </c>
      <c r="AD43" s="340">
        <v>0</v>
      </c>
      <c r="AE43" s="264"/>
      <c r="AF43" s="338"/>
    </row>
    <row r="44" spans="1:32" s="30" customFormat="1" ht="12.75">
      <c r="A44" s="362" t="s">
        <v>7</v>
      </c>
      <c r="B44" s="18">
        <v>66.2</v>
      </c>
      <c r="C44" s="18">
        <v>55.3</v>
      </c>
      <c r="D44" s="18">
        <v>35.1</v>
      </c>
      <c r="E44" s="18">
        <v>52.6</v>
      </c>
      <c r="F44" s="18">
        <v>31.8</v>
      </c>
      <c r="G44" s="18">
        <v>8.1</v>
      </c>
      <c r="H44" s="18">
        <v>8</v>
      </c>
      <c r="I44" s="18">
        <v>8</v>
      </c>
      <c r="J44" s="18">
        <v>8</v>
      </c>
      <c r="K44" s="18">
        <v>0</v>
      </c>
      <c r="L44" s="18">
        <v>0</v>
      </c>
      <c r="M44" s="18">
        <v>0</v>
      </c>
      <c r="N44" s="247">
        <v>0</v>
      </c>
      <c r="O44" s="14">
        <v>8</v>
      </c>
      <c r="P44" s="77">
        <f t="shared" si="2"/>
        <v>2.4782608695652177</v>
      </c>
      <c r="Q44" s="155">
        <v>2.3</v>
      </c>
      <c r="U44" s="17"/>
      <c r="AC44" s="291">
        <v>0</v>
      </c>
      <c r="AD44" s="340">
        <v>0</v>
      </c>
      <c r="AE44" s="264"/>
      <c r="AF44" s="338"/>
    </row>
    <row r="45" spans="1:32" s="30" customFormat="1" ht="12.75">
      <c r="A45" s="362" t="s">
        <v>56</v>
      </c>
      <c r="B45" s="18">
        <v>109.9</v>
      </c>
      <c r="C45" s="18">
        <v>114.1</v>
      </c>
      <c r="D45" s="18">
        <v>133</v>
      </c>
      <c r="E45" s="18">
        <v>128</v>
      </c>
      <c r="F45" s="18">
        <v>68.1</v>
      </c>
      <c r="G45" s="18">
        <v>59.6</v>
      </c>
      <c r="H45" s="18">
        <v>54.3</v>
      </c>
      <c r="I45" s="18">
        <v>52.1</v>
      </c>
      <c r="J45" s="18">
        <v>45.1</v>
      </c>
      <c r="K45" s="18">
        <v>0</v>
      </c>
      <c r="L45" s="18">
        <v>0</v>
      </c>
      <c r="M45" s="18">
        <v>0</v>
      </c>
      <c r="N45" s="247">
        <v>0</v>
      </c>
      <c r="O45" s="14">
        <v>45.1</v>
      </c>
      <c r="P45" s="77">
        <f t="shared" si="2"/>
        <v>-0.6881051175656985</v>
      </c>
      <c r="Q45" s="155">
        <v>144.6</v>
      </c>
      <c r="U45" s="17"/>
      <c r="AC45" s="291"/>
      <c r="AD45" s="340"/>
      <c r="AE45" s="264"/>
      <c r="AF45" s="338"/>
    </row>
    <row r="46" spans="1:32" s="30" customFormat="1" ht="12.75">
      <c r="A46" s="362" t="s">
        <v>57</v>
      </c>
      <c r="B46" s="18">
        <v>7722</v>
      </c>
      <c r="C46" s="18">
        <v>9438.6</v>
      </c>
      <c r="D46" s="18">
        <v>8797.7</v>
      </c>
      <c r="E46" s="18">
        <v>7634.8</v>
      </c>
      <c r="F46" s="18">
        <v>7961.1</v>
      </c>
      <c r="G46" s="18">
        <v>7753.2</v>
      </c>
      <c r="H46" s="18">
        <v>8223.7</v>
      </c>
      <c r="I46" s="18">
        <v>6111.3</v>
      </c>
      <c r="J46" s="18">
        <v>5085.5</v>
      </c>
      <c r="K46" s="18">
        <v>0</v>
      </c>
      <c r="L46" s="18">
        <v>0</v>
      </c>
      <c r="M46" s="18">
        <v>0</v>
      </c>
      <c r="N46" s="247">
        <v>397.9</v>
      </c>
      <c r="O46" s="14">
        <v>5483.4</v>
      </c>
      <c r="P46" s="77">
        <f t="shared" si="2"/>
        <v>-0.061896941079860435</v>
      </c>
      <c r="Q46" s="155">
        <v>5845.2</v>
      </c>
      <c r="U46" s="17"/>
      <c r="AC46" s="291"/>
      <c r="AD46" s="340"/>
      <c r="AE46" s="264"/>
      <c r="AF46" s="338"/>
    </row>
    <row r="47" spans="1:32" s="30" customFormat="1" ht="12.75">
      <c r="A47" s="362" t="s">
        <v>8</v>
      </c>
      <c r="B47" s="18">
        <v>5261.2</v>
      </c>
      <c r="C47" s="18">
        <v>7550.11</v>
      </c>
      <c r="D47" s="18">
        <v>5888.8</v>
      </c>
      <c r="E47" s="18">
        <v>4810.3</v>
      </c>
      <c r="F47" s="18">
        <v>4354.4</v>
      </c>
      <c r="G47" s="18">
        <v>4200.4</v>
      </c>
      <c r="H47" s="18">
        <v>3932.1</v>
      </c>
      <c r="I47" s="18">
        <v>3134</v>
      </c>
      <c r="J47" s="18">
        <v>2494.72</v>
      </c>
      <c r="K47" s="18">
        <v>0</v>
      </c>
      <c r="L47" s="18">
        <v>0</v>
      </c>
      <c r="M47" s="18">
        <v>0</v>
      </c>
      <c r="N47" s="247">
        <v>517.5</v>
      </c>
      <c r="O47" s="14">
        <v>3012.22</v>
      </c>
      <c r="P47" s="77">
        <f t="shared" si="2"/>
        <v>-0.347411066337363</v>
      </c>
      <c r="Q47" s="155">
        <v>4615.8</v>
      </c>
      <c r="U47" s="17"/>
      <c r="AC47" s="291"/>
      <c r="AD47" s="340"/>
      <c r="AE47" s="264"/>
      <c r="AF47" s="338"/>
    </row>
    <row r="48" spans="1:32" s="30" customFormat="1" ht="12.75">
      <c r="A48" s="361" t="s">
        <v>58</v>
      </c>
      <c r="B48" s="14">
        <v>24598.5</v>
      </c>
      <c r="C48" s="14">
        <v>23429.7</v>
      </c>
      <c r="D48" s="14">
        <v>14780.6</v>
      </c>
      <c r="E48" s="14">
        <v>12347.5</v>
      </c>
      <c r="F48" s="14">
        <v>11546.9</v>
      </c>
      <c r="G48" s="14">
        <v>11243.1</v>
      </c>
      <c r="H48" s="14">
        <v>7852.2</v>
      </c>
      <c r="I48" s="14">
        <v>12270.6</v>
      </c>
      <c r="J48" s="14">
        <v>5053.4</v>
      </c>
      <c r="K48" s="14">
        <v>0</v>
      </c>
      <c r="L48" s="14">
        <v>0</v>
      </c>
      <c r="M48" s="14">
        <v>0</v>
      </c>
      <c r="N48" s="247">
        <v>126.3</v>
      </c>
      <c r="O48" s="14">
        <v>5179.7</v>
      </c>
      <c r="P48" s="77">
        <f t="shared" si="2"/>
        <v>-0.549136520316145</v>
      </c>
      <c r="Q48" s="155">
        <v>11488.4</v>
      </c>
      <c r="U48" s="17"/>
      <c r="AC48" s="291"/>
      <c r="AD48" s="340"/>
      <c r="AE48" s="264"/>
      <c r="AF48" s="338"/>
    </row>
    <row r="49" spans="1:32" s="30" customFormat="1" ht="12.75">
      <c r="A49" s="362" t="s">
        <v>9</v>
      </c>
      <c r="B49" s="18">
        <v>387.3</v>
      </c>
      <c r="C49" s="18">
        <v>372</v>
      </c>
      <c r="D49" s="18">
        <v>313.1</v>
      </c>
      <c r="E49" s="18">
        <v>252.1</v>
      </c>
      <c r="F49" s="18">
        <v>47.7</v>
      </c>
      <c r="G49" s="18">
        <v>149.6</v>
      </c>
      <c r="H49" s="18">
        <v>89.8</v>
      </c>
      <c r="I49" s="18">
        <v>84.8</v>
      </c>
      <c r="J49" s="18">
        <v>27</v>
      </c>
      <c r="K49" s="18">
        <v>0</v>
      </c>
      <c r="L49" s="18">
        <v>0</v>
      </c>
      <c r="M49" s="18">
        <v>0</v>
      </c>
      <c r="N49" s="247">
        <v>207.3</v>
      </c>
      <c r="O49" s="14">
        <v>234.3</v>
      </c>
      <c r="P49" s="77">
        <f t="shared" si="2"/>
        <v>-0.6970519782777346</v>
      </c>
      <c r="Q49" s="155">
        <v>773.4</v>
      </c>
      <c r="U49" s="17"/>
      <c r="AC49" s="207"/>
      <c r="AD49" s="337"/>
      <c r="AE49" s="262"/>
      <c r="AF49" s="343"/>
    </row>
    <row r="50" spans="1:32" s="19" customFormat="1" ht="12.75">
      <c r="A50" s="362" t="s">
        <v>59</v>
      </c>
      <c r="B50" s="18">
        <v>5117.39</v>
      </c>
      <c r="C50" s="18">
        <v>3698.05</v>
      </c>
      <c r="D50" s="18">
        <v>2539.35</v>
      </c>
      <c r="E50" s="18">
        <v>2497.66</v>
      </c>
      <c r="F50" s="18">
        <v>1835.17</v>
      </c>
      <c r="G50" s="18">
        <v>1433.92</v>
      </c>
      <c r="H50" s="18">
        <v>1119.72</v>
      </c>
      <c r="I50" s="18">
        <v>1245.84</v>
      </c>
      <c r="J50" s="18">
        <v>822.49</v>
      </c>
      <c r="K50" s="18">
        <v>0</v>
      </c>
      <c r="L50" s="18">
        <v>0</v>
      </c>
      <c r="M50" s="18">
        <v>0</v>
      </c>
      <c r="N50" s="247">
        <v>459.63</v>
      </c>
      <c r="O50" s="14">
        <v>1282.11</v>
      </c>
      <c r="P50" s="77">
        <f t="shared" si="2"/>
        <v>-0.2879935580607542</v>
      </c>
      <c r="Q50" s="260">
        <v>1800.7</v>
      </c>
      <c r="U50" s="146"/>
      <c r="AC50" s="207"/>
      <c r="AD50" s="337"/>
      <c r="AE50" s="264"/>
      <c r="AF50" s="338"/>
    </row>
    <row r="51" spans="1:32" s="30" customFormat="1" ht="12.75">
      <c r="A51" s="362" t="s">
        <v>25</v>
      </c>
      <c r="B51" s="18">
        <v>12.7</v>
      </c>
      <c r="C51" s="18">
        <v>12.7</v>
      </c>
      <c r="D51" s="18">
        <v>12.7</v>
      </c>
      <c r="E51" s="18">
        <v>4.02</v>
      </c>
      <c r="F51" s="18">
        <v>0</v>
      </c>
      <c r="G51" s="18">
        <v>4.02</v>
      </c>
      <c r="H51" s="18">
        <v>4.02</v>
      </c>
      <c r="I51" s="18">
        <v>0</v>
      </c>
      <c r="J51" s="18">
        <v>22.89</v>
      </c>
      <c r="K51" s="18">
        <v>0</v>
      </c>
      <c r="L51" s="18">
        <v>0</v>
      </c>
      <c r="M51" s="18">
        <v>0</v>
      </c>
      <c r="N51" s="247">
        <v>0</v>
      </c>
      <c r="O51" s="14">
        <v>22.89</v>
      </c>
      <c r="P51" s="77"/>
      <c r="Q51" s="155">
        <v>14.7</v>
      </c>
      <c r="U51" s="17"/>
      <c r="AC51" s="207"/>
      <c r="AD51" s="337"/>
      <c r="AE51" s="264"/>
      <c r="AF51" s="338"/>
    </row>
    <row r="52" spans="1:32" s="30" customFormat="1" ht="12.75">
      <c r="A52" s="362" t="s">
        <v>10</v>
      </c>
      <c r="B52" s="18">
        <v>2732.3</v>
      </c>
      <c r="C52" s="18">
        <v>2023.34</v>
      </c>
      <c r="D52" s="18">
        <v>1408.75</v>
      </c>
      <c r="E52" s="18">
        <v>1379.04</v>
      </c>
      <c r="F52" s="18">
        <v>1219.41</v>
      </c>
      <c r="G52" s="18">
        <v>1141.36</v>
      </c>
      <c r="H52" s="18">
        <v>1089.71</v>
      </c>
      <c r="I52" s="18">
        <v>981.73</v>
      </c>
      <c r="J52" s="18">
        <v>830.31</v>
      </c>
      <c r="K52" s="18">
        <v>0</v>
      </c>
      <c r="L52" s="18">
        <v>0</v>
      </c>
      <c r="M52" s="18">
        <v>0</v>
      </c>
      <c r="N52" s="247">
        <v>368.6</v>
      </c>
      <c r="O52" s="14">
        <v>1198.91</v>
      </c>
      <c r="P52" s="77">
        <f t="shared" si="2"/>
        <v>0.7894179104477613</v>
      </c>
      <c r="Q52" s="155">
        <v>670</v>
      </c>
      <c r="U52" s="17"/>
      <c r="AC52" s="207"/>
      <c r="AD52" s="337"/>
      <c r="AE52" s="264"/>
      <c r="AF52" s="338"/>
    </row>
    <row r="53" spans="1:32" s="30" customFormat="1" ht="12.75">
      <c r="A53" s="362" t="s">
        <v>11</v>
      </c>
      <c r="B53" s="18">
        <v>741.27</v>
      </c>
      <c r="C53" s="18">
        <v>672.53</v>
      </c>
      <c r="D53" s="18">
        <v>668.37</v>
      </c>
      <c r="E53" s="18">
        <v>662.39</v>
      </c>
      <c r="F53" s="18">
        <v>800.21</v>
      </c>
      <c r="G53" s="18">
        <v>786.39</v>
      </c>
      <c r="H53" s="18">
        <v>793.69</v>
      </c>
      <c r="I53" s="18">
        <v>703.21</v>
      </c>
      <c r="J53" s="18">
        <v>386.22</v>
      </c>
      <c r="K53" s="18">
        <v>0</v>
      </c>
      <c r="L53" s="18">
        <v>0</v>
      </c>
      <c r="M53" s="18">
        <v>0</v>
      </c>
      <c r="N53" s="247">
        <v>0</v>
      </c>
      <c r="O53" s="14">
        <v>386.22</v>
      </c>
      <c r="P53" s="77">
        <f t="shared" si="2"/>
        <v>-0.08931855694411694</v>
      </c>
      <c r="Q53" s="155">
        <v>424.1</v>
      </c>
      <c r="U53" s="17"/>
      <c r="AC53" s="207"/>
      <c r="AD53" s="337"/>
      <c r="AE53" s="264"/>
      <c r="AF53" s="338"/>
    </row>
    <row r="54" spans="1:32" s="30" customFormat="1" ht="12.75">
      <c r="A54" s="362" t="s">
        <v>60</v>
      </c>
      <c r="B54" s="18">
        <v>2550.62</v>
      </c>
      <c r="C54" s="18">
        <v>3147.72</v>
      </c>
      <c r="D54" s="18">
        <v>1790.3</v>
      </c>
      <c r="E54" s="18">
        <v>1144.4</v>
      </c>
      <c r="F54" s="18">
        <v>751.1</v>
      </c>
      <c r="G54" s="18">
        <v>561.5</v>
      </c>
      <c r="H54" s="18">
        <v>481.5</v>
      </c>
      <c r="I54" s="18">
        <v>126.4</v>
      </c>
      <c r="J54" s="18">
        <v>0</v>
      </c>
      <c r="K54" s="18">
        <v>0</v>
      </c>
      <c r="L54" s="18">
        <v>0</v>
      </c>
      <c r="M54" s="18">
        <v>0</v>
      </c>
      <c r="N54" s="247">
        <v>399</v>
      </c>
      <c r="O54" s="14">
        <v>399</v>
      </c>
      <c r="P54" s="77">
        <f t="shared" si="2"/>
        <v>-0.7673740671641791</v>
      </c>
      <c r="Q54" s="155">
        <v>1715.2</v>
      </c>
      <c r="U54" s="17"/>
      <c r="AC54" s="207"/>
      <c r="AD54" s="337"/>
      <c r="AE54" s="264"/>
      <c r="AF54" s="338"/>
    </row>
    <row r="55" spans="1:32" s="30" customFormat="1" ht="12.75">
      <c r="A55" s="362" t="s">
        <v>12</v>
      </c>
      <c r="B55" s="18">
        <v>2260.12</v>
      </c>
      <c r="C55" s="18">
        <v>2748.88</v>
      </c>
      <c r="D55" s="18">
        <v>2512.46</v>
      </c>
      <c r="E55" s="18">
        <v>1823.86</v>
      </c>
      <c r="F55" s="18">
        <v>1507.89</v>
      </c>
      <c r="G55" s="18">
        <v>1242.15</v>
      </c>
      <c r="H55" s="18">
        <v>894.53</v>
      </c>
      <c r="I55" s="18">
        <v>499.52</v>
      </c>
      <c r="J55" s="18">
        <v>183.43</v>
      </c>
      <c r="K55" s="18">
        <v>0</v>
      </c>
      <c r="L55" s="18">
        <v>0</v>
      </c>
      <c r="M55" s="18">
        <v>0</v>
      </c>
      <c r="N55" s="247">
        <v>0</v>
      </c>
      <c r="O55" s="14">
        <v>183.43</v>
      </c>
      <c r="P55" s="77">
        <f t="shared" si="2"/>
        <v>-0.5628455672068637</v>
      </c>
      <c r="Q55" s="155">
        <v>419.6</v>
      </c>
      <c r="U55" s="17"/>
      <c r="AC55" s="292"/>
      <c r="AD55" s="337"/>
      <c r="AE55" s="344"/>
      <c r="AF55" s="338"/>
    </row>
    <row r="56" spans="1:32" s="30" customFormat="1" ht="12.75">
      <c r="A56" s="363" t="s">
        <v>31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>
        <v>0</v>
      </c>
      <c r="M56" s="249">
        <v>0</v>
      </c>
      <c r="N56" s="247"/>
      <c r="O56" s="66">
        <v>0</v>
      </c>
      <c r="P56" s="77">
        <f t="shared" si="2"/>
        <v>0</v>
      </c>
      <c r="Q56" s="155">
        <v>0</v>
      </c>
      <c r="U56" s="17"/>
      <c r="AD56" s="337"/>
      <c r="AE56" s="264"/>
      <c r="AF56" s="326"/>
    </row>
    <row r="57" spans="1:32" s="34" customFormat="1" ht="12.75" thickBot="1">
      <c r="A57" s="286" t="s">
        <v>13</v>
      </c>
      <c r="B57" s="281">
        <f aca="true" t="shared" si="3" ref="B57:G57">SUM(B35:B56)</f>
        <v>277890.85000000003</v>
      </c>
      <c r="C57" s="281">
        <f t="shared" si="3"/>
        <v>284256.79</v>
      </c>
      <c r="D57" s="281">
        <f t="shared" si="3"/>
        <v>254739.20999999996</v>
      </c>
      <c r="E57" s="281">
        <f t="shared" si="3"/>
        <v>232933.08</v>
      </c>
      <c r="F57" s="281">
        <f t="shared" si="3"/>
        <v>223984.15</v>
      </c>
      <c r="G57" s="281">
        <f t="shared" si="3"/>
        <v>196784.06</v>
      </c>
      <c r="H57" s="281">
        <f aca="true" t="shared" si="4" ref="H57:N57">SUM(H35:H56)</f>
        <v>187547.83000000002</v>
      </c>
      <c r="I57" s="281">
        <f t="shared" si="4"/>
        <v>172056.77999999997</v>
      </c>
      <c r="J57" s="281">
        <f t="shared" si="4"/>
        <v>124729.32999999999</v>
      </c>
      <c r="K57" s="281">
        <f t="shared" si="4"/>
        <v>0</v>
      </c>
      <c r="L57" s="281">
        <f t="shared" si="4"/>
        <v>0</v>
      </c>
      <c r="M57" s="281">
        <f t="shared" si="4"/>
        <v>0</v>
      </c>
      <c r="N57" s="282">
        <f t="shared" si="4"/>
        <v>11462.569999999998</v>
      </c>
      <c r="O57" s="283">
        <f>SUM(O35:O56)</f>
        <v>136191.88999999998</v>
      </c>
      <c r="P57" s="284">
        <f>IF(Q57&lt;&gt;0,(O57-Q57)/Q57,IF(O57=0,0))</f>
        <v>-0.37458778656101094</v>
      </c>
      <c r="Q57" s="313">
        <f>SUM(Q35:Q56)</f>
        <v>217763.40000000005</v>
      </c>
      <c r="U57" s="73"/>
      <c r="AC57" s="73"/>
      <c r="AD57" s="330"/>
      <c r="AE57" s="330"/>
      <c r="AF57" s="330"/>
    </row>
    <row r="58" spans="1:16" ht="14.25">
      <c r="A58" s="35" t="s">
        <v>44</v>
      </c>
      <c r="B58" s="36" t="s">
        <v>32</v>
      </c>
      <c r="C58" s="21"/>
      <c r="D58" s="98"/>
      <c r="E58" s="92"/>
      <c r="H58" s="100"/>
      <c r="N58" s="229"/>
      <c r="P58" s="155"/>
    </row>
    <row r="59" spans="1:29" ht="14.25">
      <c r="A59" s="35" t="s">
        <v>43</v>
      </c>
      <c r="B59" s="35"/>
      <c r="C59" s="21"/>
      <c r="D59" s="98"/>
      <c r="H59" s="100"/>
      <c r="N59" s="229"/>
      <c r="P59" s="155"/>
      <c r="AC59" s="155"/>
    </row>
    <row r="60" spans="1:29" ht="16.5" customHeight="1">
      <c r="A60" s="358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P60" s="155"/>
      <c r="AC60" s="155"/>
    </row>
    <row r="61" spans="1:29" ht="15.75" customHeight="1">
      <c r="A61"/>
      <c r="B61"/>
      <c r="C61"/>
      <c r="D61"/>
      <c r="E61"/>
      <c r="F61"/>
      <c r="G61"/>
      <c r="H61"/>
      <c r="I61"/>
      <c r="J61" s="156"/>
      <c r="K61" s="46"/>
      <c r="L61" s="46"/>
      <c r="M61" s="46"/>
      <c r="N61" s="230"/>
      <c r="P61" s="155"/>
      <c r="AC61" s="155"/>
    </row>
    <row r="62" spans="1:29" ht="12.75" customHeight="1">
      <c r="A62"/>
      <c r="B62"/>
      <c r="C62"/>
      <c r="D62"/>
      <c r="E62"/>
      <c r="F62"/>
      <c r="G62"/>
      <c r="H62"/>
      <c r="I62"/>
      <c r="J62" s="156"/>
      <c r="K62" s="46"/>
      <c r="L62" s="46"/>
      <c r="M62" s="46"/>
      <c r="P62" s="155"/>
      <c r="AC62" s="155"/>
    </row>
    <row r="63" spans="1:29" ht="12.75" customHeight="1">
      <c r="A63"/>
      <c r="B63"/>
      <c r="C63"/>
      <c r="D63"/>
      <c r="E63"/>
      <c r="F63"/>
      <c r="G63"/>
      <c r="H63"/>
      <c r="I63"/>
      <c r="J63" s="156"/>
      <c r="K63" s="46"/>
      <c r="L63" s="46"/>
      <c r="M63" s="46"/>
      <c r="P63" s="155"/>
      <c r="AC63" s="155"/>
    </row>
    <row r="64" spans="1:29" ht="20.25" customHeight="1">
      <c r="A64"/>
      <c r="B64"/>
      <c r="C64"/>
      <c r="D64"/>
      <c r="E64"/>
      <c r="F64"/>
      <c r="G64"/>
      <c r="H64"/>
      <c r="I64"/>
      <c r="J64" s="156"/>
      <c r="K64" s="46"/>
      <c r="L64" s="46"/>
      <c r="M64" s="46"/>
      <c r="P64" s="155"/>
      <c r="AC64" s="155"/>
    </row>
    <row r="65" spans="1:29" ht="20.25" customHeight="1">
      <c r="A65"/>
      <c r="B65"/>
      <c r="C65"/>
      <c r="D65"/>
      <c r="E65"/>
      <c r="F65"/>
      <c r="G65"/>
      <c r="H65"/>
      <c r="I65"/>
      <c r="J65" s="156"/>
      <c r="K65" s="46"/>
      <c r="L65" s="46"/>
      <c r="M65" s="46"/>
      <c r="P65" s="155"/>
      <c r="AC65" s="155"/>
    </row>
    <row r="66" spans="1:29" ht="20.25" customHeight="1">
      <c r="A66"/>
      <c r="B66"/>
      <c r="C66"/>
      <c r="D66"/>
      <c r="E66"/>
      <c r="F66"/>
      <c r="G66"/>
      <c r="H66"/>
      <c r="I66"/>
      <c r="J66" s="156"/>
      <c r="K66" s="46"/>
      <c r="L66" s="157"/>
      <c r="M66" s="46"/>
      <c r="P66" s="155"/>
      <c r="AC66" s="155"/>
    </row>
    <row r="67" spans="1:32" ht="12.75" customHeight="1">
      <c r="A67"/>
      <c r="B67"/>
      <c r="C67"/>
      <c r="D67"/>
      <c r="E67"/>
      <c r="F67"/>
      <c r="G67"/>
      <c r="H67"/>
      <c r="I67"/>
      <c r="J67" s="156"/>
      <c r="M67" s="46"/>
      <c r="P67" s="155"/>
      <c r="AC67" s="155"/>
      <c r="AD67" s="345"/>
      <c r="AE67" s="262" t="s">
        <v>14</v>
      </c>
      <c r="AF67" s="338"/>
    </row>
    <row r="68" spans="1:32" ht="12.75" customHeight="1">
      <c r="A68"/>
      <c r="B68"/>
      <c r="C68"/>
      <c r="D68"/>
      <c r="E68"/>
      <c r="F68"/>
      <c r="G68"/>
      <c r="H68"/>
      <c r="I68"/>
      <c r="J68" s="156"/>
      <c r="M68" s="46"/>
      <c r="N68" s="174" t="str">
        <f>colza!M70</f>
        <v>stocks récolte 10</v>
      </c>
      <c r="P68" s="155"/>
      <c r="AC68" s="155"/>
      <c r="AD68" s="346" t="s">
        <v>63</v>
      </c>
      <c r="AE68" s="390" t="s">
        <v>85</v>
      </c>
      <c r="AF68" s="390" t="s">
        <v>97</v>
      </c>
    </row>
    <row r="69" spans="1:32" ht="12.75" customHeight="1">
      <c r="A69"/>
      <c r="B69"/>
      <c r="C69"/>
      <c r="D69"/>
      <c r="E69"/>
      <c r="F69"/>
      <c r="G69"/>
      <c r="H69"/>
      <c r="I69"/>
      <c r="J69" s="156"/>
      <c r="M69" s="46"/>
      <c r="N69" s="248" t="str">
        <f>colza!M71</f>
        <v>stocks récolte 11</v>
      </c>
      <c r="P69" s="155"/>
      <c r="AC69" s="155"/>
      <c r="AD69" s="345" t="s">
        <v>46</v>
      </c>
      <c r="AE69" s="182">
        <v>7409.4</v>
      </c>
      <c r="AF69" s="182">
        <v>8490.31</v>
      </c>
    </row>
    <row r="70" spans="1:32" ht="20.25" customHeight="1">
      <c r="A70"/>
      <c r="B70"/>
      <c r="C70"/>
      <c r="D70"/>
      <c r="E70"/>
      <c r="F70"/>
      <c r="G70"/>
      <c r="H70"/>
      <c r="I70"/>
      <c r="J70" s="156"/>
      <c r="M70" s="46"/>
      <c r="AC70" s="155"/>
      <c r="AD70" s="345" t="s">
        <v>51</v>
      </c>
      <c r="AE70" s="182">
        <v>8800.2</v>
      </c>
      <c r="AF70" s="182">
        <v>10214.09</v>
      </c>
    </row>
    <row r="71" spans="1:32" ht="12.75" customHeight="1">
      <c r="A71"/>
      <c r="B71"/>
      <c r="C71"/>
      <c r="D71"/>
      <c r="E71"/>
      <c r="F71"/>
      <c r="G71"/>
      <c r="H71"/>
      <c r="I71"/>
      <c r="J71" s="156"/>
      <c r="M71" s="35" t="s">
        <v>30</v>
      </c>
      <c r="AD71" s="345" t="s">
        <v>47</v>
      </c>
      <c r="AE71" s="182">
        <v>6911.6</v>
      </c>
      <c r="AF71" s="182">
        <v>8704.39</v>
      </c>
    </row>
    <row r="72" spans="1:32" ht="12.75" customHeight="1">
      <c r="A72"/>
      <c r="B72"/>
      <c r="C72"/>
      <c r="D72"/>
      <c r="E72"/>
      <c r="F72"/>
      <c r="G72"/>
      <c r="H72"/>
      <c r="I72"/>
      <c r="J72" s="156"/>
      <c r="P72" s="64"/>
      <c r="AD72" s="345" t="s">
        <v>15</v>
      </c>
      <c r="AE72" s="182">
        <v>6356.7</v>
      </c>
      <c r="AF72" s="182">
        <v>7417.17</v>
      </c>
    </row>
    <row r="73" spans="1:32" ht="12.75" customHeight="1">
      <c r="A73"/>
      <c r="B73"/>
      <c r="C73"/>
      <c r="D73"/>
      <c r="E73"/>
      <c r="F73"/>
      <c r="G73"/>
      <c r="H73"/>
      <c r="I73"/>
      <c r="J73" s="156"/>
      <c r="P73" s="161"/>
      <c r="AD73" s="345" t="s">
        <v>16</v>
      </c>
      <c r="AE73" s="182">
        <v>5165.3</v>
      </c>
      <c r="AF73" s="182">
        <v>6984.91</v>
      </c>
    </row>
    <row r="74" spans="14:32" ht="14.25">
      <c r="N74" s="353">
        <f ca="1">NOW()</f>
        <v>41022.63480810185</v>
      </c>
      <c r="O74" s="353"/>
      <c r="P74" s="353"/>
      <c r="AD74" s="345" t="s">
        <v>17</v>
      </c>
      <c r="AE74" s="182">
        <v>4484.7</v>
      </c>
      <c r="AF74" s="182">
        <v>6410.57</v>
      </c>
    </row>
    <row r="75" spans="16:32" ht="12.75">
      <c r="P75" s="162"/>
      <c r="AD75" s="345" t="s">
        <v>18</v>
      </c>
      <c r="AE75" s="182">
        <v>3987</v>
      </c>
      <c r="AF75" s="182">
        <v>6365.09</v>
      </c>
    </row>
    <row r="76" spans="16:32" ht="12.75">
      <c r="P76" s="162"/>
      <c r="AD76" s="345" t="s">
        <v>19</v>
      </c>
      <c r="AE76" s="182">
        <v>2711</v>
      </c>
      <c r="AF76" s="182">
        <v>5944.84</v>
      </c>
    </row>
    <row r="77" spans="16:32" ht="12.75">
      <c r="P77" s="162"/>
      <c r="AD77" s="345" t="s">
        <v>20</v>
      </c>
      <c r="AE77" s="182">
        <v>2326.5</v>
      </c>
      <c r="AF77" s="182">
        <v>5298.47</v>
      </c>
    </row>
    <row r="78" spans="30:32" ht="12.75">
      <c r="AD78" s="345" t="s">
        <v>48</v>
      </c>
      <c r="AE78" s="182">
        <v>1914.9</v>
      </c>
      <c r="AF78" s="182">
        <v>0</v>
      </c>
    </row>
    <row r="79" spans="30:32" ht="12.75">
      <c r="AD79" s="345" t="s">
        <v>21</v>
      </c>
      <c r="AE79" s="182">
        <v>1506.4</v>
      </c>
      <c r="AF79" s="182">
        <v>0</v>
      </c>
    </row>
    <row r="80" spans="30:32" ht="12.75">
      <c r="AD80" s="345" t="s">
        <v>49</v>
      </c>
      <c r="AE80" s="182">
        <v>935.1</v>
      </c>
      <c r="AF80" s="182">
        <v>0</v>
      </c>
    </row>
  </sheetData>
  <mergeCells count="5">
    <mergeCell ref="N74:P74"/>
    <mergeCell ref="A2:O2"/>
    <mergeCell ref="A3:O3"/>
    <mergeCell ref="A5:O5"/>
    <mergeCell ref="A60:N60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6"/>
  <sheetViews>
    <sheetView showGridLines="0" showZeros="0" zoomScale="75" zoomScaleNormal="75" workbookViewId="0" topLeftCell="A22">
      <selection activeCell="U24" sqref="U24"/>
    </sheetView>
  </sheetViews>
  <sheetFormatPr defaultColWidth="11.421875" defaultRowHeight="12.75"/>
  <cols>
    <col min="1" max="1" width="17.7109375" style="51" customWidth="1"/>
    <col min="2" max="2" width="8.7109375" style="29" customWidth="1"/>
    <col min="3" max="3" width="8.7109375" style="52" customWidth="1"/>
    <col min="4" max="12" width="8.7109375" style="15" customWidth="1"/>
    <col min="13" max="13" width="7.00390625" style="15" customWidth="1"/>
    <col min="14" max="14" width="8.00390625" style="218" customWidth="1"/>
    <col min="15" max="15" width="8.7109375" style="72" customWidth="1"/>
    <col min="16" max="16" width="6.28125" style="72" customWidth="1"/>
    <col min="17" max="17" width="8.7109375" style="72" customWidth="1"/>
    <col min="18" max="18" width="8.00390625" style="17" customWidth="1"/>
    <col min="19" max="21" width="11.421875" style="17" customWidth="1"/>
    <col min="22" max="28" width="11.421875" style="15" customWidth="1"/>
    <col min="29" max="32" width="11.421875" style="264" customWidth="1"/>
    <col min="33" max="16384" width="11.421875" style="15" customWidth="1"/>
  </cols>
  <sheetData>
    <row r="1" spans="1:21" ht="12.75">
      <c r="A1" s="71"/>
      <c r="C1" s="21"/>
      <c r="D1" s="23"/>
      <c r="E1" s="23"/>
      <c r="F1" s="23"/>
      <c r="G1" s="23"/>
      <c r="H1" s="23"/>
      <c r="I1" s="23"/>
      <c r="J1" s="23"/>
      <c r="K1" s="23"/>
      <c r="L1" s="23"/>
      <c r="M1" s="23"/>
      <c r="N1" s="226"/>
      <c r="O1" s="16"/>
      <c r="P1" s="16"/>
      <c r="Q1" s="16"/>
      <c r="R1" s="111"/>
      <c r="S1" s="15"/>
      <c r="T1" s="15"/>
      <c r="U1" s="15"/>
    </row>
    <row r="2" spans="1:32" s="12" customFormat="1" ht="34.5" customHeight="1">
      <c r="A2" s="359" t="s">
        <v>68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78"/>
      <c r="Q2" s="78"/>
      <c r="AC2" s="322"/>
      <c r="AD2" s="322"/>
      <c r="AE2" s="322"/>
      <c r="AF2" s="322"/>
    </row>
    <row r="3" spans="1:32" s="82" customFormat="1" ht="23.25" customHeight="1">
      <c r="A3" s="356" t="s">
        <v>42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79"/>
      <c r="Q3" s="79"/>
      <c r="AC3" s="322"/>
      <c r="AD3" s="322"/>
      <c r="AE3" s="322"/>
      <c r="AF3" s="322"/>
    </row>
    <row r="4" spans="1:32" s="6" customFormat="1" ht="8.25" customHeight="1">
      <c r="A4" s="27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7"/>
      <c r="O4" s="187"/>
      <c r="P4"/>
      <c r="Q4"/>
      <c r="R4"/>
      <c r="AC4" s="322"/>
      <c r="AD4" s="322"/>
      <c r="AE4" s="322"/>
      <c r="AF4" s="322"/>
    </row>
    <row r="5" spans="1:256" s="84" customFormat="1" ht="24.75" customHeight="1">
      <c r="A5" s="354" t="str">
        <f>colza!$A$4</f>
        <v>situation provisoire au 31 mars   récolte 2009 à 2011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AC5" s="323"/>
      <c r="AD5" s="323"/>
      <c r="AE5" s="323"/>
      <c r="AF5" s="323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2" s="144" customFormat="1" ht="15" customHeight="1">
      <c r="A6" s="266"/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5" t="s">
        <v>90</v>
      </c>
      <c r="O6" s="270" t="s">
        <v>91</v>
      </c>
      <c r="P6" s="270"/>
      <c r="Q6" s="140"/>
      <c r="R6" s="141"/>
      <c r="AC6" s="324"/>
      <c r="AD6" s="324"/>
      <c r="AE6" s="324"/>
      <c r="AF6" s="324"/>
    </row>
    <row r="7" spans="1:21" ht="12.75" customHeight="1">
      <c r="A7" s="86"/>
      <c r="B7" s="83"/>
      <c r="C7" s="87"/>
      <c r="D7" s="88"/>
      <c r="E7" s="88"/>
      <c r="F7" s="88"/>
      <c r="G7" s="88"/>
      <c r="P7" s="77"/>
      <c r="Q7" s="177"/>
      <c r="R7" s="182"/>
      <c r="S7" s="15"/>
      <c r="T7" s="15"/>
      <c r="U7" s="15"/>
    </row>
    <row r="8" spans="1:32" s="13" customFormat="1" ht="48.75" customHeight="1">
      <c r="A8" s="280" t="s">
        <v>1</v>
      </c>
      <c r="B8" s="252" t="str">
        <f>colza!B6</f>
        <v>entrées     juil 10</v>
      </c>
      <c r="C8" s="252" t="str">
        <f>colza!C6</f>
        <v>entrées     août 10</v>
      </c>
      <c r="D8" s="252" t="str">
        <f>colza!D6</f>
        <v>entrées     sep 10</v>
      </c>
      <c r="E8" s="252" t="str">
        <f>colza!E6</f>
        <v>entrées     oct 10</v>
      </c>
      <c r="F8" s="252" t="str">
        <f>colza!F6</f>
        <v>entrées     nov 10</v>
      </c>
      <c r="G8" s="252" t="str">
        <f>colza!G6</f>
        <v>entrées     déc 10</v>
      </c>
      <c r="H8" s="252" t="str">
        <f>colza!H6</f>
        <v>entrées     janv 11</v>
      </c>
      <c r="I8" s="252" t="str">
        <f>colza!I6</f>
        <v>entrées     fév 11</v>
      </c>
      <c r="J8" s="252" t="str">
        <f>colza!J6</f>
        <v>entrées     mars 11</v>
      </c>
      <c r="K8" s="252" t="str">
        <f>colza!K6</f>
        <v>entrées     avril 11</v>
      </c>
      <c r="L8" s="252" t="str">
        <f>colza!L6</f>
        <v>entrées     mai 11</v>
      </c>
      <c r="M8" s="252" t="str">
        <f>colza!M6</f>
        <v>entrées     juin 11</v>
      </c>
      <c r="N8" s="253" t="str">
        <f>colza!N6</f>
        <v>cumul semence au 31.03.12</v>
      </c>
      <c r="O8" s="254" t="str">
        <f>colza!O6</f>
        <v>cumul (1) au 31.03.12</v>
      </c>
      <c r="P8" s="255" t="str">
        <f>colza!P6</f>
        <v>% 10/11</v>
      </c>
      <c r="Q8" s="178"/>
      <c r="R8" s="184"/>
      <c r="AC8" s="264"/>
      <c r="AD8" s="264"/>
      <c r="AE8" s="325"/>
      <c r="AF8" s="325"/>
    </row>
    <row r="9" spans="1:32" s="19" customFormat="1" ht="13.5" customHeight="1">
      <c r="A9" s="370" t="s">
        <v>2</v>
      </c>
      <c r="B9" s="371">
        <v>633.39</v>
      </c>
      <c r="C9" s="371">
        <v>38454.95</v>
      </c>
      <c r="D9" s="371">
        <v>10411.9</v>
      </c>
      <c r="E9" s="371">
        <v>1188.8</v>
      </c>
      <c r="F9" s="371">
        <v>1859.15</v>
      </c>
      <c r="G9" s="371">
        <v>1814.25</v>
      </c>
      <c r="H9" s="371">
        <v>3798.68</v>
      </c>
      <c r="I9" s="371">
        <v>2097.38</v>
      </c>
      <c r="J9" s="371">
        <v>2173.78</v>
      </c>
      <c r="K9" s="371">
        <v>0</v>
      </c>
      <c r="L9" s="371">
        <v>0</v>
      </c>
      <c r="M9" s="371">
        <v>0</v>
      </c>
      <c r="N9" s="371">
        <v>1279</v>
      </c>
      <c r="O9" s="397">
        <v>62432.28</v>
      </c>
      <c r="P9" s="373">
        <f>IF(Q9&lt;&gt;0,(O9-Q9)/Q9,IF(O9=0,0))</f>
        <v>-0.1277374394167805</v>
      </c>
      <c r="Q9" s="260">
        <v>71575.1</v>
      </c>
      <c r="S9" s="15"/>
      <c r="AC9" s="264"/>
      <c r="AD9" s="264"/>
      <c r="AE9" s="262"/>
      <c r="AF9" s="262"/>
    </row>
    <row r="10" spans="1:32" s="19" customFormat="1" ht="12.75">
      <c r="A10" s="370" t="s">
        <v>24</v>
      </c>
      <c r="B10" s="371">
        <v>124.31</v>
      </c>
      <c r="C10" s="371">
        <v>18840.14</v>
      </c>
      <c r="D10" s="371">
        <v>1145.22</v>
      </c>
      <c r="E10" s="371">
        <v>311</v>
      </c>
      <c r="F10" s="371">
        <v>1210.04</v>
      </c>
      <c r="G10" s="371">
        <v>864.64</v>
      </c>
      <c r="H10" s="371">
        <v>826.91</v>
      </c>
      <c r="I10" s="371">
        <v>582.69</v>
      </c>
      <c r="J10" s="371">
        <v>792.65</v>
      </c>
      <c r="K10" s="371">
        <v>0</v>
      </c>
      <c r="L10" s="371">
        <v>0</v>
      </c>
      <c r="M10" s="371">
        <v>0</v>
      </c>
      <c r="N10" s="371">
        <v>1769.41</v>
      </c>
      <c r="O10" s="371">
        <v>24697.61</v>
      </c>
      <c r="P10" s="373">
        <f>IF(Q10&lt;&gt;0,(O10-Q10)/Q10,IF(O10=0,0))</f>
        <v>-0.2223723402245578</v>
      </c>
      <c r="Q10" s="260">
        <v>31760.2</v>
      </c>
      <c r="S10" s="15"/>
      <c r="AC10" s="264"/>
      <c r="AD10" s="264"/>
      <c r="AE10" s="262"/>
      <c r="AF10" s="262"/>
    </row>
    <row r="11" spans="1:32" s="19" customFormat="1" ht="12.75">
      <c r="A11" s="370" t="s">
        <v>3</v>
      </c>
      <c r="B11" s="371">
        <v>397.06</v>
      </c>
      <c r="C11" s="371">
        <v>57409.54</v>
      </c>
      <c r="D11" s="371">
        <v>7540.04</v>
      </c>
      <c r="E11" s="371">
        <v>1577.48</v>
      </c>
      <c r="F11" s="371">
        <v>1985.77</v>
      </c>
      <c r="G11" s="371">
        <v>1801.18</v>
      </c>
      <c r="H11" s="371">
        <v>3551.97</v>
      </c>
      <c r="I11" s="371">
        <v>3070.55</v>
      </c>
      <c r="J11" s="371">
        <v>1838.76</v>
      </c>
      <c r="K11" s="371">
        <v>0</v>
      </c>
      <c r="L11" s="371">
        <v>0</v>
      </c>
      <c r="M11" s="371">
        <v>0</v>
      </c>
      <c r="N11" s="371">
        <v>801.3</v>
      </c>
      <c r="O11" s="371">
        <v>79172.35</v>
      </c>
      <c r="P11" s="373">
        <f aca="true" t="shared" si="0" ref="P11:P30">IF(Q11&lt;&gt;0,(O11-Q11)/Q11,IF(Q11=0,0))</f>
        <v>-0.3863683571715343</v>
      </c>
      <c r="Q11" s="260">
        <v>129022.6</v>
      </c>
      <c r="AC11" s="262"/>
      <c r="AD11" s="262"/>
      <c r="AE11" s="262"/>
      <c r="AF11" s="262"/>
    </row>
    <row r="12" spans="1:32" s="19" customFormat="1" ht="12.75">
      <c r="A12" s="361" t="s">
        <v>33</v>
      </c>
      <c r="B12" s="14">
        <v>496.8</v>
      </c>
      <c r="C12" s="14">
        <v>3362.1</v>
      </c>
      <c r="D12" s="14">
        <v>13983.4</v>
      </c>
      <c r="E12" s="14">
        <v>1131.62</v>
      </c>
      <c r="F12" s="14">
        <v>2002.12</v>
      </c>
      <c r="G12" s="14">
        <v>1420.49</v>
      </c>
      <c r="H12" s="14">
        <v>2594.2</v>
      </c>
      <c r="I12" s="14">
        <v>1292.04</v>
      </c>
      <c r="J12" s="14">
        <v>2394.9</v>
      </c>
      <c r="K12" s="14">
        <v>0</v>
      </c>
      <c r="L12" s="14">
        <v>0</v>
      </c>
      <c r="M12" s="14">
        <v>0</v>
      </c>
      <c r="N12" s="289">
        <v>1405.8</v>
      </c>
      <c r="O12" s="14">
        <v>28677.67</v>
      </c>
      <c r="P12" s="77">
        <f t="shared" si="0"/>
        <v>-0.2898895128860364</v>
      </c>
      <c r="Q12" s="260">
        <v>40384.8</v>
      </c>
      <c r="AC12" s="262"/>
      <c r="AD12" s="262"/>
      <c r="AE12" s="262"/>
      <c r="AF12" s="262"/>
    </row>
    <row r="13" spans="1:21" ht="12.75">
      <c r="A13" s="361" t="s">
        <v>4</v>
      </c>
      <c r="B13" s="14">
        <v>411.31</v>
      </c>
      <c r="C13" s="14">
        <v>1120.87</v>
      </c>
      <c r="D13" s="14">
        <v>755.02</v>
      </c>
      <c r="E13" s="14">
        <v>407.32</v>
      </c>
      <c r="F13" s="14">
        <v>367.49</v>
      </c>
      <c r="G13" s="14">
        <v>106.51</v>
      </c>
      <c r="H13" s="14">
        <v>536.91</v>
      </c>
      <c r="I13" s="14">
        <v>302.87</v>
      </c>
      <c r="J13" s="14">
        <v>346.86</v>
      </c>
      <c r="K13" s="14">
        <v>0</v>
      </c>
      <c r="L13" s="14">
        <v>0</v>
      </c>
      <c r="M13" s="14">
        <v>0</v>
      </c>
      <c r="N13" s="289">
        <v>306.1</v>
      </c>
      <c r="O13" s="14">
        <v>4355.16</v>
      </c>
      <c r="P13" s="77">
        <f t="shared" si="0"/>
        <v>-0.5782948438634713</v>
      </c>
      <c r="Q13" s="277">
        <v>10327.5</v>
      </c>
      <c r="S13" s="15"/>
      <c r="T13" s="15"/>
      <c r="U13" s="15"/>
    </row>
    <row r="14" spans="1:21" ht="12.75">
      <c r="A14" s="361" t="s">
        <v>34</v>
      </c>
      <c r="B14" s="14">
        <v>49.9</v>
      </c>
      <c r="C14" s="14">
        <v>9798.59</v>
      </c>
      <c r="D14" s="14">
        <v>1648.9</v>
      </c>
      <c r="E14" s="14">
        <v>424.2</v>
      </c>
      <c r="F14" s="14">
        <v>434.5</v>
      </c>
      <c r="G14" s="14">
        <v>242.8</v>
      </c>
      <c r="H14" s="14">
        <v>546.6</v>
      </c>
      <c r="I14" s="14">
        <v>156.6</v>
      </c>
      <c r="J14" s="14">
        <v>668.1</v>
      </c>
      <c r="K14" s="14">
        <v>0</v>
      </c>
      <c r="L14" s="14">
        <v>0</v>
      </c>
      <c r="M14" s="14">
        <v>0</v>
      </c>
      <c r="N14" s="289">
        <v>100.6</v>
      </c>
      <c r="O14" s="14">
        <v>13970.19</v>
      </c>
      <c r="P14" s="77">
        <f t="shared" si="0"/>
        <v>-0.3536329314221733</v>
      </c>
      <c r="Q14" s="277">
        <v>21613.4</v>
      </c>
      <c r="S14" s="15"/>
      <c r="T14" s="15"/>
      <c r="U14" s="15"/>
    </row>
    <row r="15" spans="1:21" ht="12.75">
      <c r="A15" s="361" t="s">
        <v>5</v>
      </c>
      <c r="B15" s="14">
        <v>280.44</v>
      </c>
      <c r="C15" s="14">
        <v>1036.84</v>
      </c>
      <c r="D15" s="14">
        <v>400.53</v>
      </c>
      <c r="E15" s="14">
        <v>286</v>
      </c>
      <c r="F15" s="14">
        <v>268.82</v>
      </c>
      <c r="G15" s="14">
        <v>30.21</v>
      </c>
      <c r="H15" s="14">
        <v>90.9</v>
      </c>
      <c r="I15" s="14">
        <v>16.4</v>
      </c>
      <c r="J15" s="14">
        <v>241.52</v>
      </c>
      <c r="K15" s="14">
        <v>0</v>
      </c>
      <c r="L15" s="14">
        <v>0</v>
      </c>
      <c r="M15" s="14">
        <v>0</v>
      </c>
      <c r="N15" s="289">
        <v>0</v>
      </c>
      <c r="O15" s="14">
        <v>2651.66</v>
      </c>
      <c r="P15" s="77">
        <f t="shared" si="0"/>
        <v>-0.33797872871623313</v>
      </c>
      <c r="Q15" s="277">
        <v>4005.4</v>
      </c>
      <c r="S15" s="15"/>
      <c r="T15" s="15"/>
      <c r="U15" s="15"/>
    </row>
    <row r="16" spans="1:32" s="19" customFormat="1" ht="12.75">
      <c r="A16" s="362" t="s">
        <v>35</v>
      </c>
      <c r="B16" s="18">
        <v>3.7</v>
      </c>
      <c r="C16" s="18">
        <v>1123.82</v>
      </c>
      <c r="D16" s="18">
        <v>11964.24</v>
      </c>
      <c r="E16" s="18">
        <v>3462.39</v>
      </c>
      <c r="F16" s="18">
        <v>1404.36</v>
      </c>
      <c r="G16" s="18">
        <v>1166.08</v>
      </c>
      <c r="H16" s="18">
        <v>1340.22</v>
      </c>
      <c r="I16" s="18">
        <v>1645.31</v>
      </c>
      <c r="J16" s="18">
        <v>1462.91</v>
      </c>
      <c r="K16" s="18">
        <v>0</v>
      </c>
      <c r="L16" s="18">
        <v>0</v>
      </c>
      <c r="M16" s="18">
        <v>0</v>
      </c>
      <c r="N16" s="289">
        <v>825.2</v>
      </c>
      <c r="O16" s="14">
        <v>23573.04</v>
      </c>
      <c r="P16" s="77">
        <f t="shared" si="0"/>
        <v>-0.38729310488230884</v>
      </c>
      <c r="Q16" s="260">
        <v>38473.6</v>
      </c>
      <c r="AC16" s="264"/>
      <c r="AD16" s="264"/>
      <c r="AE16" s="262"/>
      <c r="AF16" s="262"/>
    </row>
    <row r="17" spans="1:21" ht="12.75">
      <c r="A17" s="361" t="s">
        <v>6</v>
      </c>
      <c r="B17" s="14">
        <v>0</v>
      </c>
      <c r="C17" s="14">
        <v>851.82</v>
      </c>
      <c r="D17" s="14">
        <v>75.9</v>
      </c>
      <c r="E17" s="14">
        <v>2.4</v>
      </c>
      <c r="F17" s="14">
        <v>66.7</v>
      </c>
      <c r="G17" s="14">
        <v>12.9</v>
      </c>
      <c r="H17" s="14">
        <v>48.7</v>
      </c>
      <c r="I17" s="14">
        <v>20</v>
      </c>
      <c r="J17" s="14">
        <v>37.04</v>
      </c>
      <c r="K17" s="14">
        <v>0</v>
      </c>
      <c r="L17" s="14">
        <v>0</v>
      </c>
      <c r="M17" s="14">
        <v>0</v>
      </c>
      <c r="N17" s="289">
        <v>0</v>
      </c>
      <c r="O17" s="14">
        <v>1115.46</v>
      </c>
      <c r="P17" s="77">
        <f t="shared" si="0"/>
        <v>-0.45419582130449676</v>
      </c>
      <c r="Q17" s="277">
        <v>2043.7</v>
      </c>
      <c r="S17" s="15"/>
      <c r="T17" s="15"/>
      <c r="U17" s="15"/>
    </row>
    <row r="18" spans="1:21" ht="12.75">
      <c r="A18" s="362" t="s">
        <v>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9">
        <v>0</v>
      </c>
      <c r="O18" s="14">
        <v>0</v>
      </c>
      <c r="P18" s="77">
        <f t="shared" si="0"/>
        <v>0</v>
      </c>
      <c r="Q18" s="277">
        <v>0</v>
      </c>
      <c r="S18" s="15"/>
      <c r="T18" s="15"/>
      <c r="U18" s="15"/>
    </row>
    <row r="19" spans="1:21" ht="12.75">
      <c r="A19" s="362" t="s">
        <v>36</v>
      </c>
      <c r="B19" s="18">
        <v>0</v>
      </c>
      <c r="C19" s="18">
        <v>133.7</v>
      </c>
      <c r="D19" s="18">
        <v>40.1</v>
      </c>
      <c r="E19" s="18">
        <v>47.8</v>
      </c>
      <c r="F19" s="18">
        <v>24.5</v>
      </c>
      <c r="G19" s="18">
        <v>0</v>
      </c>
      <c r="H19" s="18">
        <v>3.6</v>
      </c>
      <c r="I19" s="18">
        <v>41.6</v>
      </c>
      <c r="J19" s="18">
        <v>9.2</v>
      </c>
      <c r="K19" s="18">
        <v>0</v>
      </c>
      <c r="L19" s="18">
        <v>0</v>
      </c>
      <c r="M19" s="18">
        <v>0</v>
      </c>
      <c r="N19" s="289">
        <v>0</v>
      </c>
      <c r="O19" s="14">
        <v>300.5</v>
      </c>
      <c r="P19" s="77">
        <f t="shared" si="0"/>
        <v>6.887139107611548</v>
      </c>
      <c r="Q19" s="277">
        <v>38.1</v>
      </c>
      <c r="S19" s="15"/>
      <c r="T19" s="15"/>
      <c r="U19" s="15"/>
    </row>
    <row r="20" spans="1:21" ht="12.75">
      <c r="A20" s="362" t="s">
        <v>37</v>
      </c>
      <c r="B20" s="18">
        <v>1108.8</v>
      </c>
      <c r="C20" s="18">
        <v>745.1</v>
      </c>
      <c r="D20" s="18">
        <v>215.7</v>
      </c>
      <c r="E20" s="18">
        <v>56.8</v>
      </c>
      <c r="F20" s="18">
        <v>55.6</v>
      </c>
      <c r="G20" s="18">
        <v>91.9</v>
      </c>
      <c r="H20" s="18">
        <v>126.6</v>
      </c>
      <c r="I20" s="18">
        <v>170.6</v>
      </c>
      <c r="J20" s="18">
        <v>207</v>
      </c>
      <c r="K20" s="18">
        <v>0</v>
      </c>
      <c r="L20" s="18">
        <v>0</v>
      </c>
      <c r="M20" s="18">
        <v>0</v>
      </c>
      <c r="N20" s="289">
        <v>0</v>
      </c>
      <c r="O20" s="14">
        <v>2778.1</v>
      </c>
      <c r="P20" s="77">
        <f t="shared" si="0"/>
        <v>-0.559535134449518</v>
      </c>
      <c r="Q20" s="277">
        <v>6307.2</v>
      </c>
      <c r="S20" s="15"/>
      <c r="T20" s="15"/>
      <c r="U20" s="15"/>
    </row>
    <row r="21" spans="1:21" ht="12.75">
      <c r="A21" s="362" t="s">
        <v>8</v>
      </c>
      <c r="B21" s="18">
        <v>433.1</v>
      </c>
      <c r="C21" s="18">
        <v>1136.54</v>
      </c>
      <c r="D21" s="18">
        <v>561.96</v>
      </c>
      <c r="E21" s="18">
        <v>177.8</v>
      </c>
      <c r="F21" s="18">
        <v>288.09</v>
      </c>
      <c r="G21" s="18">
        <v>133.4</v>
      </c>
      <c r="H21" s="18">
        <v>49.79</v>
      </c>
      <c r="I21" s="18">
        <v>61.62</v>
      </c>
      <c r="J21" s="18">
        <v>15.9</v>
      </c>
      <c r="K21" s="18">
        <v>0</v>
      </c>
      <c r="L21" s="18">
        <v>0</v>
      </c>
      <c r="M21" s="18">
        <v>0</v>
      </c>
      <c r="N21" s="289">
        <v>0</v>
      </c>
      <c r="O21" s="14">
        <v>2858.2</v>
      </c>
      <c r="P21" s="77">
        <f t="shared" si="0"/>
        <v>-0.47124225326056796</v>
      </c>
      <c r="Q21" s="277">
        <v>5405.5</v>
      </c>
      <c r="S21" s="15"/>
      <c r="T21" s="15"/>
      <c r="U21" s="15"/>
    </row>
    <row r="22" spans="1:21" ht="12.75">
      <c r="A22" s="361" t="s">
        <v>38</v>
      </c>
      <c r="B22" s="14">
        <v>505</v>
      </c>
      <c r="C22" s="14">
        <v>79.8</v>
      </c>
      <c r="D22" s="14">
        <v>31.6</v>
      </c>
      <c r="E22" s="14">
        <v>68.6</v>
      </c>
      <c r="F22" s="14">
        <v>109.8</v>
      </c>
      <c r="G22" s="14">
        <v>11.8</v>
      </c>
      <c r="H22" s="14">
        <v>24.5</v>
      </c>
      <c r="I22" s="14">
        <v>26.8</v>
      </c>
      <c r="J22" s="14">
        <v>0</v>
      </c>
      <c r="K22" s="14">
        <v>0</v>
      </c>
      <c r="L22" s="14">
        <v>0</v>
      </c>
      <c r="M22" s="14">
        <v>0</v>
      </c>
      <c r="N22" s="289">
        <v>0</v>
      </c>
      <c r="O22" s="14">
        <v>857.9</v>
      </c>
      <c r="P22" s="77">
        <f t="shared" si="0"/>
        <v>-0.7016933829409924</v>
      </c>
      <c r="Q22" s="277">
        <v>2875.9</v>
      </c>
      <c r="S22" s="15"/>
      <c r="T22" s="15"/>
      <c r="U22" s="15"/>
    </row>
    <row r="23" spans="1:21" ht="12.75">
      <c r="A23" s="362" t="s">
        <v>9</v>
      </c>
      <c r="B23" s="18">
        <v>524.8</v>
      </c>
      <c r="C23" s="18">
        <v>67.2</v>
      </c>
      <c r="D23" s="18">
        <v>16.7</v>
      </c>
      <c r="E23" s="18">
        <v>0</v>
      </c>
      <c r="F23" s="18">
        <v>7</v>
      </c>
      <c r="G23" s="18">
        <v>12.3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89">
        <v>5.6</v>
      </c>
      <c r="O23" s="14">
        <v>628</v>
      </c>
      <c r="P23" s="77">
        <f t="shared" si="0"/>
        <v>-0.7417019701394316</v>
      </c>
      <c r="Q23" s="277">
        <v>2431.3</v>
      </c>
      <c r="S23" s="15"/>
      <c r="T23" s="15"/>
      <c r="U23" s="15"/>
    </row>
    <row r="24" spans="1:32" s="30" customFormat="1" ht="12.75">
      <c r="A24" s="362" t="s">
        <v>39</v>
      </c>
      <c r="B24" s="18">
        <v>1342.72</v>
      </c>
      <c r="C24" s="18">
        <v>309.3</v>
      </c>
      <c r="D24" s="18">
        <v>182.07</v>
      </c>
      <c r="E24" s="18">
        <v>161.82</v>
      </c>
      <c r="F24" s="18">
        <v>77.14</v>
      </c>
      <c r="G24" s="18">
        <v>171.12</v>
      </c>
      <c r="H24" s="18">
        <v>201.46</v>
      </c>
      <c r="I24" s="18">
        <v>94.05</v>
      </c>
      <c r="J24" s="18">
        <v>28.82</v>
      </c>
      <c r="K24" s="18">
        <v>0</v>
      </c>
      <c r="L24" s="18">
        <v>0</v>
      </c>
      <c r="M24" s="18">
        <v>0</v>
      </c>
      <c r="N24" s="289">
        <v>94.02</v>
      </c>
      <c r="O24" s="14">
        <v>2568.49</v>
      </c>
      <c r="P24" s="77">
        <f t="shared" si="0"/>
        <v>-0.7473848302450923</v>
      </c>
      <c r="Q24" s="155">
        <v>10167.6</v>
      </c>
      <c r="AC24" s="264"/>
      <c r="AD24" s="264"/>
      <c r="AE24" s="264"/>
      <c r="AF24" s="264"/>
    </row>
    <row r="25" spans="1:21" ht="12.75">
      <c r="A25" s="362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89">
        <v>0</v>
      </c>
      <c r="O25" s="14">
        <v>0</v>
      </c>
      <c r="P25" s="77">
        <f t="shared" si="0"/>
        <v>0</v>
      </c>
      <c r="Q25" s="277">
        <v>0</v>
      </c>
      <c r="S25" s="15"/>
      <c r="T25" s="15"/>
      <c r="U25" s="15"/>
    </row>
    <row r="26" spans="1:21" ht="12.75">
      <c r="A26" s="362" t="s">
        <v>10</v>
      </c>
      <c r="B26" s="18">
        <v>48.5</v>
      </c>
      <c r="C26" s="18">
        <v>15.8</v>
      </c>
      <c r="D26" s="18">
        <v>0</v>
      </c>
      <c r="E26" s="18">
        <v>0</v>
      </c>
      <c r="F26" s="18">
        <v>0</v>
      </c>
      <c r="G26" s="18">
        <v>0</v>
      </c>
      <c r="H26" s="18">
        <v>13.08</v>
      </c>
      <c r="I26" s="18">
        <v>3.3</v>
      </c>
      <c r="J26" s="18">
        <v>0</v>
      </c>
      <c r="K26" s="18">
        <v>0</v>
      </c>
      <c r="L26" s="18">
        <v>0</v>
      </c>
      <c r="M26" s="18">
        <v>0</v>
      </c>
      <c r="N26" s="289">
        <v>0</v>
      </c>
      <c r="O26" s="14">
        <v>80.68</v>
      </c>
      <c r="P26" s="77">
        <f t="shared" si="0"/>
        <v>-0.8011828486939379</v>
      </c>
      <c r="Q26" s="277">
        <v>405.8</v>
      </c>
      <c r="S26" s="15"/>
      <c r="T26" s="15"/>
      <c r="U26" s="15"/>
    </row>
    <row r="27" spans="1:21" ht="12.75">
      <c r="A27" s="362" t="s">
        <v>11</v>
      </c>
      <c r="B27" s="18">
        <v>10.3</v>
      </c>
      <c r="C27" s="18">
        <v>77</v>
      </c>
      <c r="D27" s="18">
        <v>5.3</v>
      </c>
      <c r="E27" s="18">
        <v>0</v>
      </c>
      <c r="F27" s="18">
        <v>3.7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89">
        <v>0</v>
      </c>
      <c r="O27" s="14">
        <v>96.3</v>
      </c>
      <c r="P27" s="77">
        <f t="shared" si="0"/>
        <v>-0.6691858467880454</v>
      </c>
      <c r="Q27" s="277">
        <v>291.1</v>
      </c>
      <c r="S27" s="15"/>
      <c r="T27" s="15"/>
      <c r="U27" s="15"/>
    </row>
    <row r="28" spans="1:21" ht="12.75">
      <c r="A28" s="362" t="s">
        <v>40</v>
      </c>
      <c r="B28" s="18">
        <v>49.94</v>
      </c>
      <c r="C28" s="18">
        <v>7.57</v>
      </c>
      <c r="D28" s="18">
        <v>11.35</v>
      </c>
      <c r="E28" s="18">
        <v>1.77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89">
        <v>0</v>
      </c>
      <c r="O28" s="14">
        <v>70.63</v>
      </c>
      <c r="P28" s="77">
        <f t="shared" si="0"/>
        <v>-0.6849687778768956</v>
      </c>
      <c r="Q28" s="277">
        <v>224.2</v>
      </c>
      <c r="S28" s="15"/>
      <c r="T28" s="15"/>
      <c r="U28" s="15"/>
    </row>
    <row r="29" spans="1:21" ht="12.75">
      <c r="A29" s="362" t="s">
        <v>12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89">
        <v>0</v>
      </c>
      <c r="O29" s="14">
        <v>0</v>
      </c>
      <c r="P29" s="77">
        <f t="shared" si="0"/>
        <v>-1</v>
      </c>
      <c r="Q29" s="277">
        <v>8.1</v>
      </c>
      <c r="S29" s="15"/>
      <c r="T29" s="15"/>
      <c r="U29" s="15"/>
    </row>
    <row r="30" spans="1:21" ht="12.75">
      <c r="A30" s="363" t="s">
        <v>31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89">
        <v>0</v>
      </c>
      <c r="O30" s="66">
        <v>0</v>
      </c>
      <c r="P30" s="77">
        <f t="shared" si="0"/>
        <v>-1</v>
      </c>
      <c r="Q30" s="277">
        <v>23.5</v>
      </c>
      <c r="S30" s="15"/>
      <c r="T30" s="15"/>
      <c r="U30" s="15"/>
    </row>
    <row r="31" spans="1:32" s="19" customFormat="1" ht="13.5" thickBot="1">
      <c r="A31" s="286" t="s">
        <v>13</v>
      </c>
      <c r="B31" s="281">
        <f>SUM(B9:B30)</f>
        <v>6420.07</v>
      </c>
      <c r="C31" s="281">
        <f aca="true" t="shared" si="1" ref="C31:O31">SUM(C9:C30)</f>
        <v>134570.68000000002</v>
      </c>
      <c r="D31" s="281">
        <f t="shared" si="1"/>
        <v>48989.929999999986</v>
      </c>
      <c r="E31" s="281">
        <f t="shared" si="1"/>
        <v>9305.799999999997</v>
      </c>
      <c r="F31" s="281">
        <f t="shared" si="1"/>
        <v>10164.78</v>
      </c>
      <c r="G31" s="281">
        <f t="shared" si="1"/>
        <v>7879.579999999999</v>
      </c>
      <c r="H31" s="281">
        <f t="shared" si="1"/>
        <v>13754.119999999999</v>
      </c>
      <c r="I31" s="281">
        <f t="shared" si="1"/>
        <v>9581.81</v>
      </c>
      <c r="J31" s="281">
        <f t="shared" si="1"/>
        <v>10217.44</v>
      </c>
      <c r="K31" s="281">
        <f>SUM(K9:K30)</f>
        <v>0</v>
      </c>
      <c r="L31" s="281">
        <f>SUM(L9:L30)</f>
        <v>0</v>
      </c>
      <c r="M31" s="281">
        <f>SUM(M9:M30)</f>
        <v>0</v>
      </c>
      <c r="N31" s="281">
        <f>SUM(N9:N30)</f>
        <v>6587.030000000002</v>
      </c>
      <c r="O31" s="281">
        <f t="shared" si="1"/>
        <v>250884.21999999997</v>
      </c>
      <c r="P31" s="284">
        <f>IF(Q31&lt;&gt;0,(O31-Q31)/Q31,IF(O31=0,0))</f>
        <v>-0.33520281431727744</v>
      </c>
      <c r="Q31" s="260">
        <f>SUM(Q9:Q30)</f>
        <v>377384.6</v>
      </c>
      <c r="AC31" s="348"/>
      <c r="AD31" s="348"/>
      <c r="AE31" s="262"/>
      <c r="AF31" s="262"/>
    </row>
    <row r="32" spans="1:21" ht="14.25">
      <c r="A32" s="36" t="s">
        <v>32</v>
      </c>
      <c r="B32" s="36"/>
      <c r="C32" s="149"/>
      <c r="D32" s="98"/>
      <c r="H32" s="100"/>
      <c r="N32" s="229"/>
      <c r="P32" s="90"/>
      <c r="Q32" s="90"/>
      <c r="S32" s="15"/>
      <c r="T32" s="15"/>
      <c r="U32" s="15"/>
    </row>
    <row r="33" spans="1:21" ht="14.25" customHeight="1">
      <c r="A33" s="273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152"/>
      <c r="S33" s="15"/>
      <c r="T33" s="15"/>
      <c r="U33" s="15"/>
    </row>
    <row r="34" spans="1:32" s="13" customFormat="1" ht="48" customHeight="1">
      <c r="A34" s="280" t="s">
        <v>1</v>
      </c>
      <c r="B34" s="252" t="str">
        <f>pois!B34</f>
        <v>entrées     juil 10</v>
      </c>
      <c r="C34" s="252" t="str">
        <f>pois!C34</f>
        <v>entrées     août 10</v>
      </c>
      <c r="D34" s="252" t="str">
        <f>pois!D34</f>
        <v>entrées     sep 10</v>
      </c>
      <c r="E34" s="252" t="str">
        <f>pois!E34</f>
        <v>entrées     oct 10</v>
      </c>
      <c r="F34" s="252" t="str">
        <f>pois!F34</f>
        <v>entrées     nov 10</v>
      </c>
      <c r="G34" s="252" t="str">
        <f>pois!G34</f>
        <v>entrées     déc 10</v>
      </c>
      <c r="H34" s="252" t="str">
        <f>pois!H34</f>
        <v>entrées     janv 11</v>
      </c>
      <c r="I34" s="252" t="str">
        <f>pois!I34</f>
        <v>entrées     fév 11</v>
      </c>
      <c r="J34" s="252" t="str">
        <f>pois!J34</f>
        <v>entrées     mars 11</v>
      </c>
      <c r="K34" s="252" t="str">
        <f>pois!K34</f>
        <v>entrées     avril 11</v>
      </c>
      <c r="L34" s="252" t="str">
        <f>pois!L34</f>
        <v>entrées     mai 11</v>
      </c>
      <c r="M34" s="252" t="str">
        <f>pois!M34</f>
        <v>entrées     juin 11</v>
      </c>
      <c r="N34" s="253" t="str">
        <f>pois!N34</f>
        <v>cumul semence au 31.03.12</v>
      </c>
      <c r="O34" s="254" t="str">
        <f>pois!O34</f>
        <v>cumul (1) au 31.03.12</v>
      </c>
      <c r="P34" s="255" t="str">
        <f>pois!P34</f>
        <v>% 10/11</v>
      </c>
      <c r="Q34" s="166"/>
      <c r="R34" s="153"/>
      <c r="AC34" s="349"/>
      <c r="AD34" s="325"/>
      <c r="AE34" s="325"/>
      <c r="AF34" s="325"/>
    </row>
    <row r="35" spans="1:32" s="19" customFormat="1" ht="12.75">
      <c r="A35" s="370" t="s">
        <v>2</v>
      </c>
      <c r="B35" s="371">
        <v>17731.9</v>
      </c>
      <c r="C35" s="371">
        <v>41523.1</v>
      </c>
      <c r="D35" s="371">
        <v>39445</v>
      </c>
      <c r="E35" s="371">
        <v>34401.5</v>
      </c>
      <c r="F35" s="371">
        <v>32030.4</v>
      </c>
      <c r="G35" s="371">
        <v>31228.1</v>
      </c>
      <c r="H35" s="371">
        <v>32624.6</v>
      </c>
      <c r="I35" s="371">
        <v>33671.7</v>
      </c>
      <c r="J35" s="371">
        <v>30225.7</v>
      </c>
      <c r="K35" s="371">
        <v>0</v>
      </c>
      <c r="L35" s="371">
        <v>0</v>
      </c>
      <c r="M35" s="371">
        <v>0</v>
      </c>
      <c r="N35" s="371">
        <v>404.7</v>
      </c>
      <c r="O35" s="397">
        <v>30630.4</v>
      </c>
      <c r="P35" s="372">
        <f>IF(Q35&lt;&gt;0,(O35-Q35)/Q35,IF(O35=0,0))</f>
        <v>0.25081262965322354</v>
      </c>
      <c r="Q35" s="260">
        <v>24488.4</v>
      </c>
      <c r="AC35" s="336"/>
      <c r="AD35" s="330"/>
      <c r="AE35" s="262"/>
      <c r="AF35" s="262"/>
    </row>
    <row r="36" spans="1:32" s="19" customFormat="1" ht="12.75">
      <c r="A36" s="370" t="s">
        <v>24</v>
      </c>
      <c r="B36" s="371">
        <v>1611.97</v>
      </c>
      <c r="C36" s="371">
        <v>18019.43</v>
      </c>
      <c r="D36" s="371">
        <v>18808.8</v>
      </c>
      <c r="E36" s="371">
        <v>17762.89</v>
      </c>
      <c r="F36" s="371">
        <v>17034.52</v>
      </c>
      <c r="G36" s="371">
        <v>16173.46</v>
      </c>
      <c r="H36" s="371">
        <v>14778.42</v>
      </c>
      <c r="I36" s="371">
        <v>14600.41</v>
      </c>
      <c r="J36" s="371">
        <v>13037.32</v>
      </c>
      <c r="K36" s="371">
        <v>0</v>
      </c>
      <c r="L36" s="371">
        <v>0</v>
      </c>
      <c r="M36" s="371">
        <v>0</v>
      </c>
      <c r="N36" s="371">
        <v>6.38</v>
      </c>
      <c r="O36" s="371">
        <v>13043.71</v>
      </c>
      <c r="P36" s="372">
        <f>IF(Q36&lt;&gt;0,(O36-Q36)/Q36,IF(O36=0,0))</f>
        <v>0.8190288256376643</v>
      </c>
      <c r="Q36" s="260">
        <v>7170.7</v>
      </c>
      <c r="AC36" s="336"/>
      <c r="AD36" s="330"/>
      <c r="AE36" s="262"/>
      <c r="AF36" s="262"/>
    </row>
    <row r="37" spans="1:32" s="19" customFormat="1" ht="12.75">
      <c r="A37" s="370" t="s">
        <v>3</v>
      </c>
      <c r="B37" s="371">
        <v>12182.5</v>
      </c>
      <c r="C37" s="371">
        <v>59571.31</v>
      </c>
      <c r="D37" s="371">
        <v>52849.36</v>
      </c>
      <c r="E37" s="371">
        <v>42131.9</v>
      </c>
      <c r="F37" s="371">
        <v>40749.55</v>
      </c>
      <c r="G37" s="371">
        <v>40858.08</v>
      </c>
      <c r="H37" s="371">
        <v>35237.23</v>
      </c>
      <c r="I37" s="371">
        <v>31929.42</v>
      </c>
      <c r="J37" s="371">
        <v>27866.81</v>
      </c>
      <c r="K37" s="371">
        <v>0</v>
      </c>
      <c r="L37" s="371">
        <v>0</v>
      </c>
      <c r="M37" s="371">
        <v>0</v>
      </c>
      <c r="N37" s="371">
        <v>252.78</v>
      </c>
      <c r="O37" s="371">
        <v>28119.59</v>
      </c>
      <c r="P37" s="372">
        <f aca="true" t="shared" si="2" ref="P37:P55">IF(Q37&lt;&gt;0,(O37-Q37)/Q37,IF(Q37=0,0))</f>
        <v>-0.22179476890122574</v>
      </c>
      <c r="Q37" s="260">
        <v>36133.9</v>
      </c>
      <c r="U37" s="31"/>
      <c r="AC37" s="336"/>
      <c r="AD37" s="330"/>
      <c r="AE37" s="262"/>
      <c r="AF37" s="262"/>
    </row>
    <row r="38" spans="1:32" s="30" customFormat="1" ht="12.75">
      <c r="A38" s="361" t="s">
        <v>33</v>
      </c>
      <c r="B38" s="14">
        <v>633.8</v>
      </c>
      <c r="C38" s="14">
        <v>5143.55</v>
      </c>
      <c r="D38" s="14">
        <v>10985.9</v>
      </c>
      <c r="E38" s="14">
        <v>6509.52</v>
      </c>
      <c r="F38" s="14">
        <v>5472.36</v>
      </c>
      <c r="G38" s="14">
        <v>5746.75</v>
      </c>
      <c r="H38" s="14">
        <v>7415.19</v>
      </c>
      <c r="I38" s="14">
        <v>6608.52</v>
      </c>
      <c r="J38" s="14">
        <v>8596.13</v>
      </c>
      <c r="K38" s="14">
        <v>0</v>
      </c>
      <c r="L38" s="14">
        <v>0</v>
      </c>
      <c r="M38" s="14">
        <v>0</v>
      </c>
      <c r="N38" s="289">
        <v>1765.3</v>
      </c>
      <c r="O38" s="14">
        <v>10361.43</v>
      </c>
      <c r="P38" s="77">
        <f t="shared" si="2"/>
        <v>0.3326769476134742</v>
      </c>
      <c r="Q38" s="155">
        <v>7774.9</v>
      </c>
      <c r="U38" s="17"/>
      <c r="AC38" s="264"/>
      <c r="AD38" s="258"/>
      <c r="AE38" s="264"/>
      <c r="AF38" s="264"/>
    </row>
    <row r="39" spans="1:32" s="30" customFormat="1" ht="12.75">
      <c r="A39" s="361" t="s">
        <v>4</v>
      </c>
      <c r="B39" s="14">
        <v>732.28</v>
      </c>
      <c r="C39" s="14">
        <v>1614.88</v>
      </c>
      <c r="D39" s="14">
        <v>2089.98</v>
      </c>
      <c r="E39" s="14">
        <v>2152.53</v>
      </c>
      <c r="F39" s="14">
        <v>2226.49</v>
      </c>
      <c r="G39" s="14">
        <v>2104.56</v>
      </c>
      <c r="H39" s="14">
        <v>2125.71</v>
      </c>
      <c r="I39" s="14">
        <v>1867.62</v>
      </c>
      <c r="J39" s="14">
        <v>1539.8</v>
      </c>
      <c r="K39" s="14">
        <v>0</v>
      </c>
      <c r="L39" s="14">
        <v>0</v>
      </c>
      <c r="M39" s="14">
        <v>0</v>
      </c>
      <c r="N39" s="289">
        <v>148.8</v>
      </c>
      <c r="O39" s="14">
        <v>1688.6</v>
      </c>
      <c r="P39" s="77">
        <f t="shared" si="2"/>
        <v>-0.10113914617268178</v>
      </c>
      <c r="Q39" s="155">
        <v>1878.6</v>
      </c>
      <c r="U39" s="17"/>
      <c r="AC39" s="349"/>
      <c r="AD39" s="330"/>
      <c r="AE39" s="264"/>
      <c r="AF39" s="264"/>
    </row>
    <row r="40" spans="1:32" s="30" customFormat="1" ht="12.75">
      <c r="A40" s="361" t="s">
        <v>34</v>
      </c>
      <c r="B40" s="14">
        <v>581.2</v>
      </c>
      <c r="C40" s="14">
        <v>10364.47</v>
      </c>
      <c r="D40" s="14">
        <v>11893.57</v>
      </c>
      <c r="E40" s="14">
        <v>12356.8</v>
      </c>
      <c r="F40" s="14">
        <v>12761.4</v>
      </c>
      <c r="G40" s="14">
        <v>12410.3</v>
      </c>
      <c r="H40" s="14">
        <v>12487.3</v>
      </c>
      <c r="I40" s="14">
        <v>12181.1</v>
      </c>
      <c r="J40" s="14">
        <v>11993.2</v>
      </c>
      <c r="K40" s="14">
        <v>0</v>
      </c>
      <c r="L40" s="14">
        <v>0</v>
      </c>
      <c r="M40" s="14">
        <v>0</v>
      </c>
      <c r="N40" s="289">
        <v>52.3</v>
      </c>
      <c r="O40" s="14">
        <v>12045.5</v>
      </c>
      <c r="P40" s="77">
        <f t="shared" si="2"/>
        <v>-0.1334359690078631</v>
      </c>
      <c r="Q40" s="155">
        <v>13900.3</v>
      </c>
      <c r="U40" s="17"/>
      <c r="AC40" s="349"/>
      <c r="AD40" s="330"/>
      <c r="AE40" s="264"/>
      <c r="AF40" s="264"/>
    </row>
    <row r="41" spans="1:32" s="30" customFormat="1" ht="12.75">
      <c r="A41" s="361" t="s">
        <v>5</v>
      </c>
      <c r="B41" s="14">
        <v>833.3</v>
      </c>
      <c r="C41" s="14">
        <v>1486.5</v>
      </c>
      <c r="D41" s="14">
        <v>1524.53</v>
      </c>
      <c r="E41" s="14">
        <v>1225.43</v>
      </c>
      <c r="F41" s="14">
        <v>948.33</v>
      </c>
      <c r="G41" s="14">
        <v>994.23</v>
      </c>
      <c r="H41" s="14">
        <v>910.03</v>
      </c>
      <c r="I41" s="14">
        <v>737.03</v>
      </c>
      <c r="J41" s="14">
        <v>650.93</v>
      </c>
      <c r="K41" s="14">
        <v>0</v>
      </c>
      <c r="L41" s="14">
        <v>0</v>
      </c>
      <c r="M41" s="14">
        <v>0</v>
      </c>
      <c r="N41" s="289">
        <v>0</v>
      </c>
      <c r="O41" s="14">
        <v>650.93</v>
      </c>
      <c r="P41" s="77">
        <f t="shared" si="2"/>
        <v>-0.7049007162934083</v>
      </c>
      <c r="Q41" s="155">
        <v>2205.8</v>
      </c>
      <c r="U41" s="17"/>
      <c r="AC41" s="349"/>
      <c r="AD41" s="330"/>
      <c r="AE41" s="264"/>
      <c r="AF41" s="264"/>
    </row>
    <row r="42" spans="1:32" s="19" customFormat="1" ht="12.75">
      <c r="A42" s="362" t="s">
        <v>35</v>
      </c>
      <c r="B42" s="18">
        <v>674.67</v>
      </c>
      <c r="C42" s="18">
        <v>4802.27</v>
      </c>
      <c r="D42" s="18">
        <v>17436.45</v>
      </c>
      <c r="E42" s="18">
        <v>15059.65</v>
      </c>
      <c r="F42" s="18">
        <v>18780.43</v>
      </c>
      <c r="G42" s="18">
        <v>20085.74</v>
      </c>
      <c r="H42" s="18">
        <v>11320.82</v>
      </c>
      <c r="I42" s="18">
        <v>5872.3</v>
      </c>
      <c r="J42" s="18">
        <v>4889.19</v>
      </c>
      <c r="K42" s="18">
        <v>0</v>
      </c>
      <c r="L42" s="18">
        <v>0</v>
      </c>
      <c r="M42" s="18">
        <v>0</v>
      </c>
      <c r="N42" s="289">
        <v>777.82</v>
      </c>
      <c r="O42" s="14">
        <v>5667.01</v>
      </c>
      <c r="P42" s="77">
        <f t="shared" si="2"/>
        <v>-0.7230998881065578</v>
      </c>
      <c r="Q42" s="260">
        <v>20465.9</v>
      </c>
      <c r="U42" s="31"/>
      <c r="AC42" s="336"/>
      <c r="AD42" s="330"/>
      <c r="AE42" s="262"/>
      <c r="AF42" s="262"/>
    </row>
    <row r="43" spans="1:32" s="30" customFormat="1" ht="12.75">
      <c r="A43" s="361" t="s">
        <v>6</v>
      </c>
      <c r="B43" s="14">
        <v>751.77</v>
      </c>
      <c r="C43" s="14">
        <v>1362.7</v>
      </c>
      <c r="D43" s="14">
        <v>1378.95</v>
      </c>
      <c r="E43" s="14">
        <v>1321.05</v>
      </c>
      <c r="F43" s="14">
        <v>1151.95</v>
      </c>
      <c r="G43" s="14">
        <v>1313.97</v>
      </c>
      <c r="H43" s="14">
        <v>1250.49</v>
      </c>
      <c r="I43" s="14">
        <v>1130.77</v>
      </c>
      <c r="J43" s="14">
        <v>762.15</v>
      </c>
      <c r="K43" s="14">
        <v>0</v>
      </c>
      <c r="L43" s="14">
        <v>0</v>
      </c>
      <c r="M43" s="14">
        <v>0</v>
      </c>
      <c r="N43" s="289">
        <v>0</v>
      </c>
      <c r="O43" s="14">
        <v>762.15</v>
      </c>
      <c r="P43" s="77">
        <f t="shared" si="2"/>
        <v>-0.08439452186448823</v>
      </c>
      <c r="Q43" s="155">
        <v>832.4</v>
      </c>
      <c r="U43" s="17"/>
      <c r="AC43" s="349"/>
      <c r="AD43" s="330"/>
      <c r="AE43" s="264"/>
      <c r="AF43" s="264"/>
    </row>
    <row r="44" spans="1:32" s="30" customFormat="1" ht="12.75">
      <c r="A44" s="362" t="s">
        <v>7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289">
        <v>0</v>
      </c>
      <c r="O44" s="14">
        <v>0</v>
      </c>
      <c r="P44" s="77">
        <f t="shared" si="2"/>
        <v>0</v>
      </c>
      <c r="Q44" s="155">
        <v>0</v>
      </c>
      <c r="U44" s="17"/>
      <c r="AC44" s="349"/>
      <c r="AD44" s="331"/>
      <c r="AE44" s="264"/>
      <c r="AF44" s="264"/>
    </row>
    <row r="45" spans="1:32" s="30" customFormat="1" ht="12.75">
      <c r="A45" s="362" t="s">
        <v>36</v>
      </c>
      <c r="B45" s="18">
        <v>0</v>
      </c>
      <c r="C45" s="18">
        <v>16.8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89">
        <v>0</v>
      </c>
      <c r="O45" s="14">
        <v>0</v>
      </c>
      <c r="P45" s="77">
        <f t="shared" si="2"/>
        <v>0</v>
      </c>
      <c r="Q45" s="155">
        <v>0</v>
      </c>
      <c r="U45" s="17"/>
      <c r="AC45" s="349"/>
      <c r="AD45" s="330"/>
      <c r="AE45" s="264"/>
      <c r="AF45" s="264"/>
    </row>
    <row r="46" spans="1:32" s="30" customFormat="1" ht="12.75">
      <c r="A46" s="362" t="s">
        <v>37</v>
      </c>
      <c r="B46" s="18">
        <v>975</v>
      </c>
      <c r="C46" s="18">
        <v>1455</v>
      </c>
      <c r="D46" s="18">
        <v>1246.9</v>
      </c>
      <c r="E46" s="18">
        <v>1109.7</v>
      </c>
      <c r="F46" s="18">
        <v>785</v>
      </c>
      <c r="G46" s="18">
        <v>601.8</v>
      </c>
      <c r="H46" s="18">
        <v>517.1</v>
      </c>
      <c r="I46" s="18">
        <v>624.4</v>
      </c>
      <c r="J46" s="18">
        <v>518.9</v>
      </c>
      <c r="K46" s="18">
        <v>0</v>
      </c>
      <c r="L46" s="18">
        <v>0</v>
      </c>
      <c r="M46" s="18">
        <v>0</v>
      </c>
      <c r="N46" s="289">
        <v>52</v>
      </c>
      <c r="O46" s="14">
        <v>570.9</v>
      </c>
      <c r="P46" s="77">
        <f t="shared" si="2"/>
        <v>-0.33893006021306166</v>
      </c>
      <c r="Q46" s="155">
        <v>863.6</v>
      </c>
      <c r="U46" s="17"/>
      <c r="AC46" s="349"/>
      <c r="AD46" s="330"/>
      <c r="AE46" s="264"/>
      <c r="AF46" s="264"/>
    </row>
    <row r="47" spans="1:32" s="30" customFormat="1" ht="12.75">
      <c r="A47" s="362" t="s">
        <v>8</v>
      </c>
      <c r="B47" s="18">
        <v>671.4</v>
      </c>
      <c r="C47" s="18">
        <v>1543.76</v>
      </c>
      <c r="D47" s="18">
        <v>1874.11</v>
      </c>
      <c r="E47" s="18">
        <v>1682.01</v>
      </c>
      <c r="F47" s="18">
        <v>1422.2</v>
      </c>
      <c r="G47" s="18">
        <v>1268.28</v>
      </c>
      <c r="H47" s="18">
        <v>1105.88</v>
      </c>
      <c r="I47" s="18">
        <v>952.8</v>
      </c>
      <c r="J47" s="18">
        <v>1025</v>
      </c>
      <c r="K47" s="18">
        <v>0</v>
      </c>
      <c r="L47" s="18">
        <v>0</v>
      </c>
      <c r="M47" s="18">
        <v>0</v>
      </c>
      <c r="N47" s="289">
        <v>0</v>
      </c>
      <c r="O47" s="14">
        <v>1025</v>
      </c>
      <c r="P47" s="77">
        <f t="shared" si="2"/>
        <v>0.0962566844919786</v>
      </c>
      <c r="Q47" s="155">
        <v>935</v>
      </c>
      <c r="U47" s="17"/>
      <c r="AC47" s="349"/>
      <c r="AD47" s="330"/>
      <c r="AE47" s="264"/>
      <c r="AF47" s="264"/>
    </row>
    <row r="48" spans="1:32" s="30" customFormat="1" ht="12.75">
      <c r="A48" s="361" t="s">
        <v>38</v>
      </c>
      <c r="B48" s="14">
        <v>549.3</v>
      </c>
      <c r="C48" s="14">
        <v>583.7</v>
      </c>
      <c r="D48" s="14">
        <v>545.9</v>
      </c>
      <c r="E48" s="14">
        <v>477.4</v>
      </c>
      <c r="F48" s="14">
        <v>421</v>
      </c>
      <c r="G48" s="14">
        <v>399.5</v>
      </c>
      <c r="H48" s="14">
        <v>371.3</v>
      </c>
      <c r="I48" s="14">
        <v>223.8</v>
      </c>
      <c r="J48" s="14">
        <v>194</v>
      </c>
      <c r="K48" s="14">
        <v>0</v>
      </c>
      <c r="L48" s="14">
        <v>0</v>
      </c>
      <c r="M48" s="14">
        <v>0</v>
      </c>
      <c r="N48" s="289">
        <v>0</v>
      </c>
      <c r="O48" s="14">
        <v>194</v>
      </c>
      <c r="P48" s="77">
        <f t="shared" si="2"/>
        <v>-0.5473635090993934</v>
      </c>
      <c r="Q48" s="155">
        <v>428.6</v>
      </c>
      <c r="U48" s="17"/>
      <c r="AC48" s="349"/>
      <c r="AD48" s="330"/>
      <c r="AE48" s="264"/>
      <c r="AF48" s="264"/>
    </row>
    <row r="49" spans="1:32" s="30" customFormat="1" ht="12.75">
      <c r="A49" s="362" t="s">
        <v>9</v>
      </c>
      <c r="B49" s="18">
        <v>771.1</v>
      </c>
      <c r="C49" s="18">
        <v>686.1</v>
      </c>
      <c r="D49" s="18">
        <v>1006.7</v>
      </c>
      <c r="E49" s="18">
        <v>917.2</v>
      </c>
      <c r="F49" s="18">
        <v>863.7</v>
      </c>
      <c r="G49" s="18">
        <v>752.1</v>
      </c>
      <c r="H49" s="18">
        <v>573.3</v>
      </c>
      <c r="I49" s="18">
        <v>496.7</v>
      </c>
      <c r="J49" s="18">
        <v>415.4</v>
      </c>
      <c r="K49" s="18">
        <v>0</v>
      </c>
      <c r="L49" s="18">
        <v>0</v>
      </c>
      <c r="M49" s="18">
        <v>0</v>
      </c>
      <c r="N49" s="289">
        <v>19.9</v>
      </c>
      <c r="O49" s="14">
        <v>435.3</v>
      </c>
      <c r="P49" s="77">
        <f t="shared" si="2"/>
        <v>-0.2429565217391304</v>
      </c>
      <c r="Q49" s="155">
        <v>575</v>
      </c>
      <c r="U49" s="17"/>
      <c r="AC49" s="349"/>
      <c r="AD49" s="330"/>
      <c r="AE49" s="264"/>
      <c r="AF49" s="264"/>
    </row>
    <row r="50" spans="1:32" s="30" customFormat="1" ht="12.75">
      <c r="A50" s="362" t="s">
        <v>39</v>
      </c>
      <c r="B50" s="18">
        <v>1495.37</v>
      </c>
      <c r="C50" s="18">
        <v>1437.61</v>
      </c>
      <c r="D50" s="18">
        <v>949.7</v>
      </c>
      <c r="E50" s="18">
        <v>900.67</v>
      </c>
      <c r="F50" s="18">
        <v>869.73</v>
      </c>
      <c r="G50" s="18">
        <v>632.01</v>
      </c>
      <c r="H50" s="18">
        <v>678.47</v>
      </c>
      <c r="I50" s="18">
        <v>643.96</v>
      </c>
      <c r="J50" s="18">
        <v>600.69</v>
      </c>
      <c r="K50" s="18">
        <v>0</v>
      </c>
      <c r="L50" s="18">
        <v>0</v>
      </c>
      <c r="M50" s="18">
        <v>0</v>
      </c>
      <c r="N50" s="289">
        <v>77.72</v>
      </c>
      <c r="O50" s="14">
        <v>678.4</v>
      </c>
      <c r="P50" s="77">
        <f t="shared" si="2"/>
        <v>-0.33574855576226376</v>
      </c>
      <c r="Q50" s="155">
        <v>1021.3</v>
      </c>
      <c r="U50" s="17"/>
      <c r="AC50" s="349"/>
      <c r="AD50" s="330"/>
      <c r="AE50" s="264"/>
      <c r="AF50" s="264"/>
    </row>
    <row r="51" spans="1:32" s="30" customFormat="1" ht="12.75">
      <c r="A51" s="362" t="s">
        <v>25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89">
        <v>0</v>
      </c>
      <c r="O51" s="14">
        <v>0</v>
      </c>
      <c r="P51" s="77">
        <f t="shared" si="2"/>
        <v>0</v>
      </c>
      <c r="Q51" s="155">
        <v>0</v>
      </c>
      <c r="U51" s="17"/>
      <c r="AC51" s="349"/>
      <c r="AD51" s="331"/>
      <c r="AE51" s="264"/>
      <c r="AF51" s="264"/>
    </row>
    <row r="52" spans="1:32" s="30" customFormat="1" ht="12.75">
      <c r="A52" s="362" t="s">
        <v>10</v>
      </c>
      <c r="B52" s="18">
        <v>42.6</v>
      </c>
      <c r="C52" s="18">
        <v>57.1</v>
      </c>
      <c r="D52" s="18">
        <v>10</v>
      </c>
      <c r="E52" s="18">
        <v>9.97</v>
      </c>
      <c r="F52" s="18">
        <v>5</v>
      </c>
      <c r="G52" s="18">
        <v>5</v>
      </c>
      <c r="H52" s="18">
        <v>5</v>
      </c>
      <c r="I52" s="18">
        <v>5</v>
      </c>
      <c r="J52" s="18">
        <v>5</v>
      </c>
      <c r="K52" s="18">
        <v>0</v>
      </c>
      <c r="L52" s="18">
        <v>0</v>
      </c>
      <c r="M52" s="18">
        <v>0</v>
      </c>
      <c r="N52" s="289">
        <v>0.1</v>
      </c>
      <c r="O52" s="14">
        <v>5.1</v>
      </c>
      <c r="P52" s="77">
        <f t="shared" si="2"/>
        <v>-0.8598901098901098</v>
      </c>
      <c r="Q52" s="155">
        <v>36.4</v>
      </c>
      <c r="U52" s="17"/>
      <c r="AC52" s="349"/>
      <c r="AD52" s="330"/>
      <c r="AE52" s="264"/>
      <c r="AF52" s="264"/>
    </row>
    <row r="53" spans="1:32" s="30" customFormat="1" ht="12.75">
      <c r="A53" s="362" t="s">
        <v>11</v>
      </c>
      <c r="B53" s="18">
        <v>12.78</v>
      </c>
      <c r="C53" s="18">
        <v>24.32</v>
      </c>
      <c r="D53" s="18">
        <v>12.5</v>
      </c>
      <c r="E53" s="18">
        <v>12.5</v>
      </c>
      <c r="F53" s="18">
        <v>39.76</v>
      </c>
      <c r="G53" s="18">
        <v>39.51</v>
      </c>
      <c r="H53" s="18">
        <v>37.64</v>
      </c>
      <c r="I53" s="18">
        <v>35.74</v>
      </c>
      <c r="J53" s="18">
        <v>50.82</v>
      </c>
      <c r="K53" s="18">
        <v>0</v>
      </c>
      <c r="L53" s="18">
        <v>0</v>
      </c>
      <c r="M53" s="18">
        <v>0</v>
      </c>
      <c r="N53" s="289">
        <v>0</v>
      </c>
      <c r="O53" s="14">
        <v>50.82</v>
      </c>
      <c r="P53" s="77">
        <f t="shared" si="2"/>
        <v>0.3030769230769231</v>
      </c>
      <c r="Q53" s="155">
        <v>39</v>
      </c>
      <c r="U53" s="17"/>
      <c r="AC53" s="349"/>
      <c r="AD53" s="330"/>
      <c r="AE53" s="264"/>
      <c r="AF53" s="264"/>
    </row>
    <row r="54" spans="1:32" s="30" customFormat="1" ht="12.75">
      <c r="A54" s="362" t="s">
        <v>40</v>
      </c>
      <c r="B54" s="18">
        <v>153.5</v>
      </c>
      <c r="C54" s="18">
        <v>153.4</v>
      </c>
      <c r="D54" s="18">
        <v>71.8</v>
      </c>
      <c r="E54" s="18">
        <v>60</v>
      </c>
      <c r="F54" s="18">
        <v>41</v>
      </c>
      <c r="G54" s="18">
        <v>37.7</v>
      </c>
      <c r="H54" s="18">
        <v>37.8</v>
      </c>
      <c r="I54" s="18">
        <v>38.4</v>
      </c>
      <c r="J54" s="18">
        <v>41.5</v>
      </c>
      <c r="K54" s="18">
        <v>0</v>
      </c>
      <c r="L54" s="18">
        <v>0</v>
      </c>
      <c r="M54" s="18">
        <v>0</v>
      </c>
      <c r="N54" s="289">
        <v>0</v>
      </c>
      <c r="O54" s="14">
        <v>41.5</v>
      </c>
      <c r="P54" s="77"/>
      <c r="Q54" s="155">
        <v>3.3</v>
      </c>
      <c r="U54" s="17"/>
      <c r="AC54" s="349"/>
      <c r="AD54" s="330"/>
      <c r="AE54" s="264"/>
      <c r="AF54" s="264"/>
    </row>
    <row r="55" spans="1:32" s="30" customFormat="1" ht="12.75">
      <c r="A55" s="362" t="s">
        <v>12</v>
      </c>
      <c r="B55" s="18">
        <v>4.6</v>
      </c>
      <c r="C55" s="18">
        <v>4.6</v>
      </c>
      <c r="D55" s="18">
        <v>4.6</v>
      </c>
      <c r="E55" s="18">
        <v>4.6</v>
      </c>
      <c r="F55" s="18">
        <v>4.6</v>
      </c>
      <c r="G55" s="18">
        <v>4.6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289">
        <v>0</v>
      </c>
      <c r="O55" s="14">
        <v>0</v>
      </c>
      <c r="P55" s="77">
        <f t="shared" si="2"/>
        <v>-1</v>
      </c>
      <c r="Q55" s="155">
        <v>4.6</v>
      </c>
      <c r="U55" s="17"/>
      <c r="AC55" s="349"/>
      <c r="AD55" s="330"/>
      <c r="AE55" s="264"/>
      <c r="AF55" s="264"/>
    </row>
    <row r="56" spans="1:32" s="30" customFormat="1" ht="12.75">
      <c r="A56" s="363" t="s">
        <v>31</v>
      </c>
      <c r="B56" s="249">
        <v>0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89">
        <v>0</v>
      </c>
      <c r="O56" s="66">
        <v>0</v>
      </c>
      <c r="P56" s="77"/>
      <c r="Q56" s="155">
        <v>21.2</v>
      </c>
      <c r="U56" s="17"/>
      <c r="AC56" s="336"/>
      <c r="AD56" s="350"/>
      <c r="AE56" s="264"/>
      <c r="AF56" s="264"/>
    </row>
    <row r="57" spans="1:32" s="34" customFormat="1" ht="13.5" thickBot="1">
      <c r="A57" s="286" t="s">
        <v>13</v>
      </c>
      <c r="B57" s="281">
        <f aca="true" t="shared" si="3" ref="B57:M57">SUM(B35:B56)</f>
        <v>40409.04</v>
      </c>
      <c r="C57" s="281">
        <f t="shared" si="3"/>
        <v>149850.6</v>
      </c>
      <c r="D57" s="281">
        <f t="shared" si="3"/>
        <v>162134.75</v>
      </c>
      <c r="E57" s="281">
        <f t="shared" si="3"/>
        <v>138095.32000000004</v>
      </c>
      <c r="F57" s="281">
        <f t="shared" si="3"/>
        <v>135607.42000000007</v>
      </c>
      <c r="G57" s="281">
        <f t="shared" si="3"/>
        <v>134655.69000000003</v>
      </c>
      <c r="H57" s="281">
        <f t="shared" si="3"/>
        <v>121476.28000000004</v>
      </c>
      <c r="I57" s="281">
        <f t="shared" si="3"/>
        <v>111619.67000000001</v>
      </c>
      <c r="J57" s="281">
        <f t="shared" si="3"/>
        <v>102412.54</v>
      </c>
      <c r="K57" s="281">
        <f t="shared" si="3"/>
        <v>0</v>
      </c>
      <c r="L57" s="281">
        <f t="shared" si="3"/>
        <v>0</v>
      </c>
      <c r="M57" s="281">
        <f t="shared" si="3"/>
        <v>0</v>
      </c>
      <c r="N57" s="282">
        <f>SUM(N35:N56)</f>
        <v>3557.8</v>
      </c>
      <c r="O57" s="283">
        <f>SUM(O35:O56)</f>
        <v>105970.34</v>
      </c>
      <c r="P57" s="284">
        <f>IF(Q57&lt;&gt;0,(O57-Q57)/Q57,IF(O57=0,0))</f>
        <v>-0.10783531418459012</v>
      </c>
      <c r="Q57" s="305">
        <f>SUM(Q35:Q56)</f>
        <v>118778.90000000001</v>
      </c>
      <c r="U57" s="73"/>
      <c r="AC57" s="351"/>
      <c r="AD57" s="351"/>
      <c r="AE57" s="264"/>
      <c r="AF57" s="330"/>
    </row>
    <row r="58" spans="1:31" ht="14.25">
      <c r="A58" s="35" t="s">
        <v>44</v>
      </c>
      <c r="B58" s="36" t="s">
        <v>32</v>
      </c>
      <c r="C58" s="21"/>
      <c r="D58" s="98"/>
      <c r="E58" s="92"/>
      <c r="H58" s="100"/>
      <c r="N58" s="229"/>
      <c r="P58" s="90"/>
      <c r="AC58" s="352"/>
      <c r="AE58" s="262" t="s">
        <v>14</v>
      </c>
    </row>
    <row r="59" spans="1:32" ht="14.25">
      <c r="A59" s="35" t="s">
        <v>43</v>
      </c>
      <c r="B59" s="124"/>
      <c r="C59" s="21"/>
      <c r="D59" s="98"/>
      <c r="H59" s="100"/>
      <c r="N59" s="229"/>
      <c r="P59" s="90"/>
      <c r="AC59" s="352"/>
      <c r="AD59" s="333" t="s">
        <v>69</v>
      </c>
      <c r="AE59" s="347" t="s">
        <v>29</v>
      </c>
      <c r="AF59" s="347" t="s">
        <v>45</v>
      </c>
    </row>
    <row r="60" spans="1:32" ht="25.5" customHeight="1">
      <c r="A60" s="167"/>
      <c r="B60" s="168"/>
      <c r="C60" s="168"/>
      <c r="D60" s="104"/>
      <c r="E60" s="104"/>
      <c r="F60" s="104"/>
      <c r="G60" s="104"/>
      <c r="H60" s="104"/>
      <c r="I60" s="105"/>
      <c r="J60" s="169"/>
      <c r="K60" s="169"/>
      <c r="L60" s="169"/>
      <c r="M60" s="169"/>
      <c r="N60" s="229"/>
      <c r="O60" s="31"/>
      <c r="P60" s="154"/>
      <c r="AC60" s="262"/>
      <c r="AD60" s="264" t="s">
        <v>46</v>
      </c>
      <c r="AE60" s="264">
        <v>36890.1</v>
      </c>
      <c r="AF60" s="264">
        <v>42724.85</v>
      </c>
    </row>
    <row r="61" spans="1:32" ht="12.75" customHeight="1">
      <c r="A61"/>
      <c r="B61"/>
      <c r="C61"/>
      <c r="D61"/>
      <c r="E61"/>
      <c r="F61"/>
      <c r="G61"/>
      <c r="H61"/>
      <c r="I61"/>
      <c r="J61" s="46"/>
      <c r="K61" s="46"/>
      <c r="L61" s="46"/>
      <c r="M61" s="46"/>
      <c r="N61" s="230"/>
      <c r="AC61" s="352"/>
      <c r="AD61" s="264" t="s">
        <v>51</v>
      </c>
      <c r="AE61" s="264">
        <v>160195.8</v>
      </c>
      <c r="AF61" s="264">
        <v>152211.88</v>
      </c>
    </row>
    <row r="62" spans="1:32" ht="12.75" customHeight="1">
      <c r="A62"/>
      <c r="B62"/>
      <c r="C62"/>
      <c r="D62"/>
      <c r="E62"/>
      <c r="F62"/>
      <c r="G62"/>
      <c r="H62"/>
      <c r="I62"/>
      <c r="J62" s="46"/>
      <c r="K62" s="46"/>
      <c r="L62" s="46"/>
      <c r="M62" s="46"/>
      <c r="AC62" s="352"/>
      <c r="AD62" s="264" t="s">
        <v>47</v>
      </c>
      <c r="AE62" s="264">
        <v>211573.4</v>
      </c>
      <c r="AF62" s="264">
        <v>164447.12</v>
      </c>
    </row>
    <row r="63" spans="1:32" ht="12.75" customHeight="1">
      <c r="A63"/>
      <c r="B63"/>
      <c r="C63"/>
      <c r="D63"/>
      <c r="E63"/>
      <c r="F63"/>
      <c r="G63"/>
      <c r="H63"/>
      <c r="I63"/>
      <c r="J63" s="46"/>
      <c r="K63" s="46"/>
      <c r="L63" s="46"/>
      <c r="M63" s="46"/>
      <c r="AC63" s="352"/>
      <c r="AD63" s="264" t="s">
        <v>15</v>
      </c>
      <c r="AE63" s="264">
        <v>195426.6</v>
      </c>
      <c r="AF63" s="264">
        <v>140569</v>
      </c>
    </row>
    <row r="64" spans="1:32" ht="12.75" customHeight="1">
      <c r="A64"/>
      <c r="B64"/>
      <c r="C64"/>
      <c r="D64"/>
      <c r="E64"/>
      <c r="F64"/>
      <c r="G64"/>
      <c r="H64"/>
      <c r="I64"/>
      <c r="J64" s="46"/>
      <c r="K64" s="46"/>
      <c r="L64" s="46"/>
      <c r="M64" s="46"/>
      <c r="P64" s="48"/>
      <c r="AC64" s="352"/>
      <c r="AD64" s="264" t="s">
        <v>16</v>
      </c>
      <c r="AE64" s="264">
        <v>180203.3</v>
      </c>
      <c r="AF64" s="264">
        <v>139579.56</v>
      </c>
    </row>
    <row r="65" spans="1:32" ht="12.75" customHeight="1">
      <c r="A65"/>
      <c r="B65"/>
      <c r="C65"/>
      <c r="D65"/>
      <c r="E65"/>
      <c r="F65"/>
      <c r="G65"/>
      <c r="H65"/>
      <c r="I65"/>
      <c r="J65" s="46"/>
      <c r="K65" s="46"/>
      <c r="L65" s="46"/>
      <c r="M65" s="46"/>
      <c r="N65" s="219"/>
      <c r="P65" s="48"/>
      <c r="AC65" s="352"/>
      <c r="AD65" s="264" t="s">
        <v>17</v>
      </c>
      <c r="AE65" s="264">
        <v>159194.4</v>
      </c>
      <c r="AF65" s="264">
        <v>139518.6</v>
      </c>
    </row>
    <row r="66" spans="1:32" ht="15" customHeight="1">
      <c r="A66"/>
      <c r="B66"/>
      <c r="C66"/>
      <c r="D66"/>
      <c r="E66"/>
      <c r="F66"/>
      <c r="G66"/>
      <c r="H66"/>
      <c r="I66"/>
      <c r="J66" s="46"/>
      <c r="K66" s="46"/>
      <c r="L66" s="157"/>
      <c r="M66" s="46"/>
      <c r="N66" s="219"/>
      <c r="P66" s="48"/>
      <c r="AC66" s="352"/>
      <c r="AD66" s="264" t="s">
        <v>18</v>
      </c>
      <c r="AE66" s="264">
        <v>141093.6</v>
      </c>
      <c r="AF66" s="264">
        <v>126237.68</v>
      </c>
    </row>
    <row r="67" spans="1:32" ht="12.75" customHeight="1">
      <c r="A67"/>
      <c r="B67"/>
      <c r="C67"/>
      <c r="D67"/>
      <c r="E67"/>
      <c r="F67"/>
      <c r="G67"/>
      <c r="H67"/>
      <c r="I67"/>
      <c r="M67" s="46"/>
      <c r="P67" s="155"/>
      <c r="AC67" s="352"/>
      <c r="AD67" s="264" t="s">
        <v>19</v>
      </c>
      <c r="AE67" s="264">
        <v>133029</v>
      </c>
      <c r="AF67" s="264">
        <v>115982.95</v>
      </c>
    </row>
    <row r="68" spans="1:32" ht="12.75" customHeight="1">
      <c r="A68"/>
      <c r="B68"/>
      <c r="C68"/>
      <c r="D68"/>
      <c r="E68"/>
      <c r="F68"/>
      <c r="G68"/>
      <c r="H68"/>
      <c r="I68"/>
      <c r="M68" s="46"/>
      <c r="N68" s="174" t="str">
        <f>colza!M70</f>
        <v>stocks récolte 10</v>
      </c>
      <c r="P68" s="155"/>
      <c r="AC68" s="352"/>
      <c r="AD68" s="264" t="s">
        <v>20</v>
      </c>
      <c r="AE68" s="264">
        <v>118757.7</v>
      </c>
      <c r="AF68" s="264">
        <v>105970.34</v>
      </c>
    </row>
    <row r="69" spans="1:32" ht="12.75" customHeight="1">
      <c r="A69"/>
      <c r="B69"/>
      <c r="C69"/>
      <c r="D69"/>
      <c r="E69"/>
      <c r="F69"/>
      <c r="G69"/>
      <c r="H69"/>
      <c r="I69"/>
      <c r="M69" s="46"/>
      <c r="N69" s="248" t="str">
        <f>colza!M71</f>
        <v>stocks récolte 11</v>
      </c>
      <c r="P69" s="155"/>
      <c r="AC69" s="352"/>
      <c r="AD69" s="264" t="s">
        <v>48</v>
      </c>
      <c r="AE69" s="264">
        <v>97888.6</v>
      </c>
      <c r="AF69" s="264">
        <v>0</v>
      </c>
    </row>
    <row r="70" spans="1:32" ht="12.75" customHeight="1">
      <c r="A70"/>
      <c r="B70"/>
      <c r="C70"/>
      <c r="D70"/>
      <c r="E70"/>
      <c r="F70"/>
      <c r="G70"/>
      <c r="H70"/>
      <c r="I70"/>
      <c r="AC70" s="352"/>
      <c r="AD70" s="264" t="s">
        <v>21</v>
      </c>
      <c r="AE70" s="264">
        <v>69448.8</v>
      </c>
      <c r="AF70" s="264">
        <v>0</v>
      </c>
    </row>
    <row r="71" spans="1:32" ht="12.75" customHeight="1">
      <c r="A71"/>
      <c r="B71"/>
      <c r="C71"/>
      <c r="D71"/>
      <c r="E71"/>
      <c r="F71"/>
      <c r="G71"/>
      <c r="H71"/>
      <c r="I71"/>
      <c r="M71" s="35" t="s">
        <v>30</v>
      </c>
      <c r="N71" s="233"/>
      <c r="AC71" s="352"/>
      <c r="AD71" s="264" t="s">
        <v>49</v>
      </c>
      <c r="AE71" s="264">
        <v>44460.4</v>
      </c>
      <c r="AF71" s="264">
        <v>0</v>
      </c>
    </row>
    <row r="72" spans="1:14" ht="12.75" customHeight="1">
      <c r="A72"/>
      <c r="B72"/>
      <c r="C72"/>
      <c r="D72"/>
      <c r="E72"/>
      <c r="F72"/>
      <c r="G72"/>
      <c r="H72"/>
      <c r="I72"/>
      <c r="N72" s="233"/>
    </row>
    <row r="73" spans="1:10" ht="12.75" customHeight="1">
      <c r="A73"/>
      <c r="B73"/>
      <c r="C73"/>
      <c r="D73"/>
      <c r="E73"/>
      <c r="F73"/>
      <c r="G73"/>
      <c r="H73"/>
      <c r="I73"/>
      <c r="J73" s="104"/>
    </row>
    <row r="74" spans="1:17" ht="12.75" customHeight="1">
      <c r="A74"/>
      <c r="B74"/>
      <c r="C74"/>
      <c r="D74"/>
      <c r="E74"/>
      <c r="F74"/>
      <c r="G74"/>
      <c r="H74"/>
      <c r="I74"/>
      <c r="J74" s="104"/>
      <c r="K74" s="170"/>
      <c r="L74" s="170"/>
      <c r="M74" s="170"/>
      <c r="N74" s="226"/>
      <c r="O74" s="171"/>
      <c r="P74" s="171"/>
      <c r="Q74" s="171"/>
    </row>
    <row r="75" spans="1:17" ht="21.75" customHeight="1">
      <c r="A75"/>
      <c r="B75"/>
      <c r="C75"/>
      <c r="D75"/>
      <c r="E75"/>
      <c r="F75"/>
      <c r="G75"/>
      <c r="H75"/>
      <c r="I75"/>
      <c r="J75"/>
      <c r="K75" s="172"/>
      <c r="L75" s="172"/>
      <c r="M75" s="172"/>
      <c r="N75" s="234"/>
      <c r="O75" s="173"/>
      <c r="P75" s="173"/>
      <c r="Q75" s="173"/>
    </row>
    <row r="76" spans="14:16" ht="12" customHeight="1">
      <c r="N76" s="353">
        <f ca="1">NOW()</f>
        <v>41022.63480810185</v>
      </c>
      <c r="O76" s="353"/>
      <c r="P76" s="353"/>
    </row>
  </sheetData>
  <mergeCells count="4">
    <mergeCell ref="A2:O2"/>
    <mergeCell ref="A3:O3"/>
    <mergeCell ref="A5:O5"/>
    <mergeCell ref="N76:P76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zoomScale="75" zoomScaleNormal="75" workbookViewId="0" topLeftCell="A1">
      <selection activeCell="R34" sqref="R34"/>
    </sheetView>
  </sheetViews>
  <sheetFormatPr defaultColWidth="11.421875" defaultRowHeight="12.75"/>
  <cols>
    <col min="1" max="1" width="19.00390625" style="51" customWidth="1"/>
    <col min="2" max="2" width="8.7109375" style="29" customWidth="1"/>
    <col min="3" max="3" width="8.7109375" style="52" customWidth="1"/>
    <col min="4" max="13" width="8.7109375" style="15" customWidth="1"/>
    <col min="14" max="14" width="7.8515625" style="218" customWidth="1"/>
    <col min="15" max="15" width="8.7109375" style="72" customWidth="1"/>
    <col min="16" max="16" width="6.57421875" style="17" customWidth="1"/>
    <col min="17" max="17" width="10.28125" style="155" bestFit="1" customWidth="1"/>
    <col min="18" max="18" width="7.57421875" style="17" bestFit="1" customWidth="1"/>
    <col min="19" max="32" width="11.421875" style="17" customWidth="1"/>
    <col min="33" max="16384" width="11.421875" style="15" customWidth="1"/>
  </cols>
  <sheetData>
    <row r="1" spans="1:32" s="12" customFormat="1" ht="34.5" customHeight="1">
      <c r="A1" s="355" t="s">
        <v>66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158"/>
      <c r="Q1" s="298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s="82" customFormat="1" ht="23.25" customHeight="1">
      <c r="A2" s="356" t="s">
        <v>42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"/>
      <c r="Q2" s="299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s="6" customFormat="1" ht="8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27"/>
      <c r="O3" s="135"/>
      <c r="P3" s="136"/>
      <c r="Q3" s="300"/>
      <c r="R3" s="136"/>
      <c r="S3" s="136"/>
      <c r="T3" s="136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256" s="84" customFormat="1" ht="24.75" customHeight="1">
      <c r="A4" s="354" t="str">
        <f>colza!$A$4</f>
        <v>situation provisoire au 31 mars   récolte 2009 à 2011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Q4" s="301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Z4" s="84">
        <f>colza!BL3</f>
        <v>0</v>
      </c>
      <c r="BA4" s="84">
        <f>colza!BM3</f>
        <v>0</v>
      </c>
      <c r="BB4" s="84">
        <f>colza!BN3</f>
        <v>0</v>
      </c>
      <c r="BC4" s="84">
        <f>colza!BO3</f>
        <v>0</v>
      </c>
      <c r="BD4" s="84">
        <f>colza!BP3</f>
        <v>0</v>
      </c>
      <c r="BE4" s="84">
        <f>colza!BQ3</f>
        <v>0</v>
      </c>
      <c r="BF4" s="84">
        <f>colza!BR3</f>
        <v>0</v>
      </c>
      <c r="BG4" s="84">
        <f>colza!BS3</f>
        <v>0</v>
      </c>
      <c r="BH4" s="84">
        <f>colza!BT3</f>
        <v>0</v>
      </c>
      <c r="BI4" s="84">
        <f>colza!BU3</f>
        <v>0</v>
      </c>
      <c r="BJ4" s="84">
        <f>colza!BV3</f>
        <v>0</v>
      </c>
      <c r="BK4" s="84">
        <f>colza!BW3</f>
        <v>0</v>
      </c>
      <c r="BL4" s="84">
        <f>colza!BX3</f>
        <v>0</v>
      </c>
      <c r="BM4" s="84">
        <f>colza!BY3</f>
        <v>0</v>
      </c>
      <c r="BN4" s="84">
        <f>colza!BZ3</f>
        <v>0</v>
      </c>
      <c r="BO4" s="84">
        <f>colza!CA3</f>
        <v>0</v>
      </c>
      <c r="BP4" s="84">
        <f>colza!CB3</f>
        <v>0</v>
      </c>
      <c r="BQ4" s="84">
        <f>colza!CC3</f>
        <v>0</v>
      </c>
      <c r="BR4" s="84">
        <f>colza!CD3</f>
        <v>0</v>
      </c>
      <c r="BS4" s="84">
        <f>colza!CE3</f>
        <v>0</v>
      </c>
      <c r="BT4" s="84">
        <f>colza!CF3</f>
        <v>0</v>
      </c>
      <c r="BU4" s="84">
        <f>colza!CG3</f>
        <v>0</v>
      </c>
      <c r="BV4" s="84">
        <f>colza!CH3</f>
        <v>0</v>
      </c>
      <c r="BW4" s="84">
        <f>colza!CI3</f>
        <v>0</v>
      </c>
      <c r="BX4" s="84">
        <f>colza!CJ3</f>
        <v>0</v>
      </c>
      <c r="BY4" s="84">
        <f>colza!CK3</f>
        <v>0</v>
      </c>
      <c r="BZ4" s="84">
        <f>colza!CL3</f>
        <v>0</v>
      </c>
      <c r="CA4" s="84">
        <f>colza!CM3</f>
        <v>0</v>
      </c>
      <c r="CB4" s="84">
        <f>colza!CN3</f>
        <v>0</v>
      </c>
      <c r="CC4" s="84">
        <f>colza!CO3</f>
        <v>0</v>
      </c>
      <c r="CD4" s="84">
        <f>colza!CP3</f>
        <v>0</v>
      </c>
      <c r="CE4" s="84">
        <f>colza!CQ3</f>
        <v>0</v>
      </c>
      <c r="CF4" s="84">
        <f>colza!CR3</f>
        <v>0</v>
      </c>
      <c r="CG4" s="84">
        <f>colza!CS3</f>
        <v>0</v>
      </c>
      <c r="CH4" s="84">
        <f>colza!CT3</f>
        <v>0</v>
      </c>
      <c r="CI4" s="84">
        <f>colza!CU3</f>
        <v>0</v>
      </c>
      <c r="CJ4" s="84">
        <f>colza!CV3</f>
        <v>0</v>
      </c>
      <c r="CK4" s="84">
        <f>colza!CW3</f>
        <v>0</v>
      </c>
      <c r="CL4" s="84">
        <f>colza!CX3</f>
        <v>0</v>
      </c>
      <c r="CM4" s="84">
        <f>colza!CY3</f>
        <v>0</v>
      </c>
      <c r="CN4" s="84">
        <f>colza!CZ3</f>
        <v>0</v>
      </c>
      <c r="CO4" s="84">
        <f>colza!DA3</f>
        <v>0</v>
      </c>
      <c r="CP4" s="84">
        <f>colza!DB3</f>
        <v>0</v>
      </c>
      <c r="CQ4" s="84">
        <f>colza!DC3</f>
        <v>0</v>
      </c>
      <c r="CR4" s="84">
        <f>colza!DD3</f>
        <v>0</v>
      </c>
      <c r="CS4" s="84">
        <f>colza!DE3</f>
        <v>0</v>
      </c>
      <c r="CT4" s="84">
        <f>colza!DF3</f>
        <v>0</v>
      </c>
      <c r="CU4" s="84">
        <f>colza!DG3</f>
        <v>0</v>
      </c>
      <c r="CV4" s="84">
        <f>colza!DH3</f>
        <v>0</v>
      </c>
      <c r="CW4" s="84">
        <f>colza!DI3</f>
        <v>0</v>
      </c>
      <c r="CX4" s="84">
        <f>colza!DJ3</f>
        <v>0</v>
      </c>
      <c r="CY4" s="84">
        <f>colza!DK3</f>
        <v>0</v>
      </c>
      <c r="CZ4" s="84">
        <f>colza!DL3</f>
        <v>0</v>
      </c>
      <c r="DA4" s="84">
        <f>colza!DM3</f>
        <v>0</v>
      </c>
      <c r="DB4" s="84">
        <f>colza!DN3</f>
        <v>0</v>
      </c>
      <c r="DC4" s="84">
        <f>colza!DO3</f>
        <v>0</v>
      </c>
      <c r="DD4" s="84">
        <f>colza!DP3</f>
        <v>0</v>
      </c>
      <c r="DE4" s="84">
        <f>colza!DQ3</f>
        <v>0</v>
      </c>
      <c r="DF4" s="84">
        <f>colza!DR3</f>
        <v>0</v>
      </c>
      <c r="DG4" s="84">
        <f>colza!DS3</f>
        <v>0</v>
      </c>
      <c r="DH4" s="84">
        <f>colza!DT3</f>
        <v>0</v>
      </c>
      <c r="DI4" s="84">
        <f>colza!DU3</f>
        <v>0</v>
      </c>
      <c r="DJ4" s="84">
        <f>colza!DV3</f>
        <v>0</v>
      </c>
      <c r="DK4" s="84">
        <f>colza!DW3</f>
        <v>0</v>
      </c>
      <c r="DL4" s="84">
        <f>colza!DX3</f>
        <v>0</v>
      </c>
      <c r="DM4" s="84">
        <f>colza!DY3</f>
        <v>0</v>
      </c>
      <c r="DN4" s="84">
        <f>colza!DZ3</f>
        <v>0</v>
      </c>
      <c r="DO4" s="84">
        <f>colza!EA3</f>
        <v>0</v>
      </c>
      <c r="DP4" s="84">
        <f>colza!EB3</f>
        <v>0</v>
      </c>
      <c r="DQ4" s="84">
        <f>colza!EC3</f>
        <v>0</v>
      </c>
      <c r="DR4" s="84">
        <f>colza!ED3</f>
        <v>0</v>
      </c>
      <c r="DS4" s="84">
        <f>colza!EE3</f>
        <v>0</v>
      </c>
      <c r="DT4" s="84">
        <f>colza!EF3</f>
        <v>0</v>
      </c>
      <c r="DU4" s="84">
        <f>colza!EG3</f>
        <v>0</v>
      </c>
      <c r="DV4" s="84">
        <f>colza!EH3</f>
        <v>0</v>
      </c>
      <c r="DW4" s="84">
        <f>colza!EI3</f>
        <v>0</v>
      </c>
      <c r="DX4" s="84">
        <f>colza!EJ3</f>
        <v>0</v>
      </c>
      <c r="DY4" s="84">
        <f>colza!EK3</f>
        <v>0</v>
      </c>
      <c r="DZ4" s="84">
        <f>colza!EL3</f>
        <v>0</v>
      </c>
      <c r="EA4" s="84">
        <f>colza!EM3</f>
        <v>0</v>
      </c>
      <c r="EB4" s="84">
        <f>colza!EN3</f>
        <v>0</v>
      </c>
      <c r="EC4" s="84">
        <f>colza!EO3</f>
        <v>0</v>
      </c>
      <c r="ED4" s="84">
        <f>colza!EP3</f>
        <v>0</v>
      </c>
      <c r="EE4" s="84">
        <f>colza!EQ3</f>
        <v>0</v>
      </c>
      <c r="EF4" s="84">
        <f>colza!ER3</f>
        <v>0</v>
      </c>
      <c r="EG4" s="84">
        <f>colza!ES3</f>
        <v>0</v>
      </c>
      <c r="EH4" s="84">
        <f>colza!ET3</f>
        <v>0</v>
      </c>
      <c r="EI4" s="84">
        <f>colza!EU3</f>
        <v>0</v>
      </c>
      <c r="EJ4" s="84">
        <f>colza!EV3</f>
        <v>0</v>
      </c>
      <c r="EK4" s="84">
        <f>colza!EW3</f>
        <v>0</v>
      </c>
      <c r="EL4" s="84">
        <f>colza!EX3</f>
        <v>0</v>
      </c>
      <c r="EM4" s="84">
        <f>colza!EY3</f>
        <v>0</v>
      </c>
      <c r="EN4" s="84">
        <f>colza!EZ3</f>
        <v>0</v>
      </c>
      <c r="EO4" s="84">
        <f>colza!FA3</f>
        <v>0</v>
      </c>
      <c r="EP4" s="84">
        <f>colza!FB3</f>
        <v>0</v>
      </c>
      <c r="EQ4" s="84">
        <f>colza!FC3</f>
        <v>0</v>
      </c>
      <c r="ER4" s="84">
        <f>colza!FD3</f>
        <v>0</v>
      </c>
      <c r="ES4" s="84">
        <f>colza!FE3</f>
        <v>0</v>
      </c>
      <c r="ET4" s="84">
        <f>colza!FF3</f>
        <v>0</v>
      </c>
      <c r="EU4" s="84">
        <f>colza!FG3</f>
        <v>0</v>
      </c>
      <c r="EV4" s="84">
        <f>colza!FH3</f>
        <v>0</v>
      </c>
      <c r="EW4" s="84">
        <f>colza!FI3</f>
        <v>0</v>
      </c>
      <c r="EX4" s="84">
        <f>colza!FJ3</f>
        <v>0</v>
      </c>
      <c r="EY4" s="84">
        <f>colza!FK3</f>
        <v>0</v>
      </c>
      <c r="EZ4" s="84">
        <f>colza!FL3</f>
        <v>0</v>
      </c>
      <c r="FA4" s="84">
        <f>colza!FM3</f>
        <v>0</v>
      </c>
      <c r="FB4" s="84">
        <f>colza!FN3</f>
        <v>0</v>
      </c>
      <c r="FC4" s="84">
        <f>colza!FO3</f>
        <v>0</v>
      </c>
      <c r="FD4" s="84">
        <f>colza!FP3</f>
        <v>0</v>
      </c>
      <c r="FE4" s="84">
        <f>colza!FQ3</f>
        <v>0</v>
      </c>
      <c r="FF4" s="84">
        <f>colza!FR3</f>
        <v>0</v>
      </c>
      <c r="FG4" s="84">
        <f>colza!FS3</f>
        <v>0</v>
      </c>
      <c r="FH4" s="84">
        <f>colza!FT3</f>
        <v>0</v>
      </c>
      <c r="FI4" s="84">
        <f>colza!FU3</f>
        <v>0</v>
      </c>
      <c r="FJ4" s="84">
        <f>colza!FV3</f>
        <v>0</v>
      </c>
      <c r="FK4" s="84">
        <f>colza!FW3</f>
        <v>0</v>
      </c>
      <c r="FL4" s="84">
        <f>colza!FX3</f>
        <v>0</v>
      </c>
      <c r="FM4" s="84">
        <f>colza!FY3</f>
        <v>0</v>
      </c>
      <c r="FN4" s="84">
        <f>colza!FZ3</f>
        <v>0</v>
      </c>
      <c r="FO4" s="84">
        <f>colza!GA3</f>
        <v>0</v>
      </c>
      <c r="FP4" s="84">
        <f>colza!GB3</f>
        <v>0</v>
      </c>
      <c r="FQ4" s="84">
        <f>colza!GC3</f>
        <v>0</v>
      </c>
      <c r="FR4" s="84">
        <f>colza!GD3</f>
        <v>0</v>
      </c>
      <c r="FS4" s="84">
        <f>colza!GE3</f>
        <v>0</v>
      </c>
      <c r="FT4" s="84">
        <f>colza!GF3</f>
        <v>0</v>
      </c>
      <c r="FU4" s="84">
        <f>colza!GG3</f>
        <v>0</v>
      </c>
      <c r="FV4" s="84">
        <f>colza!GH3</f>
        <v>0</v>
      </c>
      <c r="FW4" s="84">
        <f>colza!GI3</f>
        <v>0</v>
      </c>
      <c r="FX4" s="84">
        <f>colza!GJ3</f>
        <v>0</v>
      </c>
      <c r="FY4" s="84">
        <f>colza!GK3</f>
        <v>0</v>
      </c>
      <c r="FZ4" s="84">
        <f>colza!GL3</f>
        <v>0</v>
      </c>
      <c r="GA4" s="84">
        <f>colza!GM3</f>
        <v>0</v>
      </c>
      <c r="GB4" s="84">
        <f>colza!GN3</f>
        <v>0</v>
      </c>
      <c r="GC4" s="84">
        <f>colza!GO3</f>
        <v>0</v>
      </c>
      <c r="GD4" s="84">
        <f>colza!GP3</f>
        <v>0</v>
      </c>
      <c r="GE4" s="84">
        <f>colza!GQ3</f>
        <v>0</v>
      </c>
      <c r="GF4" s="84">
        <f>colza!GR3</f>
        <v>0</v>
      </c>
      <c r="GG4" s="84">
        <f>colza!GS3</f>
        <v>0</v>
      </c>
      <c r="GH4" s="84">
        <f>colza!GT3</f>
        <v>0</v>
      </c>
      <c r="GI4" s="84">
        <f>colza!GU3</f>
        <v>0</v>
      </c>
      <c r="GJ4" s="84">
        <f>colza!GV3</f>
        <v>0</v>
      </c>
      <c r="GK4" s="84">
        <f>colza!GW3</f>
        <v>0</v>
      </c>
      <c r="GL4" s="84">
        <f>colza!GX3</f>
        <v>0</v>
      </c>
      <c r="GM4" s="84">
        <f>colza!GY3</f>
        <v>0</v>
      </c>
      <c r="GN4" s="84">
        <f>colza!GZ3</f>
        <v>0</v>
      </c>
      <c r="GO4" s="84">
        <f>colza!HA3</f>
        <v>0</v>
      </c>
      <c r="GP4" s="84">
        <f>colza!HB3</f>
        <v>0</v>
      </c>
      <c r="GQ4" s="84">
        <f>colza!HC3</f>
        <v>0</v>
      </c>
      <c r="GR4" s="84">
        <f>colza!HD3</f>
        <v>0</v>
      </c>
      <c r="GS4" s="84">
        <f>colza!HE3</f>
        <v>0</v>
      </c>
      <c r="GT4" s="84">
        <f>colza!HF3</f>
        <v>0</v>
      </c>
      <c r="GU4" s="84">
        <f>colza!HG3</f>
        <v>0</v>
      </c>
      <c r="GV4" s="84">
        <f>colza!HH3</f>
        <v>0</v>
      </c>
      <c r="GW4" s="84">
        <f>colza!HI3</f>
        <v>0</v>
      </c>
      <c r="GX4" s="84">
        <f>colza!HJ3</f>
        <v>0</v>
      </c>
      <c r="GY4" s="84">
        <f>colza!HK3</f>
        <v>0</v>
      </c>
      <c r="GZ4" s="84">
        <f>colza!HL3</f>
        <v>0</v>
      </c>
      <c r="HA4" s="84">
        <f>colza!HM3</f>
        <v>0</v>
      </c>
      <c r="HB4" s="84">
        <f>colza!HN3</f>
        <v>0</v>
      </c>
      <c r="HC4" s="84">
        <f>colza!HO3</f>
        <v>0</v>
      </c>
      <c r="HD4" s="84">
        <f>colza!HP3</f>
        <v>0</v>
      </c>
      <c r="HE4" s="84">
        <f>colza!HQ3</f>
        <v>0</v>
      </c>
      <c r="HF4" s="84">
        <f>colza!HR3</f>
        <v>0</v>
      </c>
      <c r="HG4" s="84">
        <f>colza!HS3</f>
        <v>0</v>
      </c>
      <c r="HH4" s="84">
        <f>colza!HT3</f>
        <v>0</v>
      </c>
      <c r="HI4" s="84">
        <f>colza!HU3</f>
        <v>0</v>
      </c>
      <c r="HJ4" s="84">
        <f>colza!HV3</f>
        <v>0</v>
      </c>
      <c r="HK4" s="84">
        <f>colza!HW3</f>
        <v>0</v>
      </c>
      <c r="HL4" s="84">
        <f>colza!HX3</f>
        <v>0</v>
      </c>
      <c r="HM4" s="84">
        <f>colza!HY3</f>
        <v>0</v>
      </c>
      <c r="HN4" s="84">
        <f>colza!HZ3</f>
        <v>0</v>
      </c>
      <c r="HO4" s="84">
        <f>colza!IA3</f>
        <v>0</v>
      </c>
      <c r="HP4" s="84">
        <f>colza!IB3</f>
        <v>0</v>
      </c>
      <c r="HQ4" s="84">
        <f>colza!IC3</f>
        <v>0</v>
      </c>
      <c r="HR4" s="84">
        <f>colza!ID3</f>
        <v>0</v>
      </c>
      <c r="HS4" s="84">
        <f>colza!IE3</f>
        <v>0</v>
      </c>
      <c r="HT4" s="84">
        <f>colza!IF3</f>
        <v>0</v>
      </c>
      <c r="HU4" s="84">
        <f>colza!IG3</f>
        <v>0</v>
      </c>
      <c r="HV4" s="84">
        <f>colza!IH3</f>
        <v>0</v>
      </c>
      <c r="HW4" s="84">
        <f>colza!II3</f>
        <v>0</v>
      </c>
      <c r="HX4" s="84">
        <f>colza!IJ3</f>
        <v>0</v>
      </c>
      <c r="HY4" s="84">
        <f>colza!IK3</f>
        <v>0</v>
      </c>
      <c r="HZ4" s="84">
        <f>colza!IL3</f>
        <v>0</v>
      </c>
      <c r="IA4" s="84">
        <f>colza!IM3</f>
        <v>0</v>
      </c>
      <c r="IB4" s="84">
        <f>colza!IN3</f>
        <v>0</v>
      </c>
      <c r="IC4" s="84">
        <f>colza!IO3</f>
        <v>0</v>
      </c>
      <c r="ID4" s="84">
        <f>colza!IP3</f>
        <v>0</v>
      </c>
      <c r="IE4" s="84">
        <f>colza!IQ3</f>
        <v>0</v>
      </c>
      <c r="IF4" s="84">
        <f>colza!IR3</f>
        <v>0</v>
      </c>
      <c r="IG4" s="84">
        <f>colza!IS3</f>
        <v>0</v>
      </c>
      <c r="IH4" s="84">
        <f>colza!IT3</f>
        <v>0</v>
      </c>
      <c r="II4" s="84">
        <f>colza!IU3</f>
        <v>0</v>
      </c>
      <c r="IJ4" s="84">
        <f>colza!IV3</f>
        <v>0</v>
      </c>
      <c r="IK4" s="84" t="e">
        <f>colza!#REF!</f>
        <v>#REF!</v>
      </c>
      <c r="IL4" s="84" t="e">
        <f>colza!#REF!</f>
        <v>#REF!</v>
      </c>
      <c r="IM4" s="84" t="e">
        <f>colza!#REF!</f>
        <v>#REF!</v>
      </c>
      <c r="IN4" s="84" t="e">
        <f>colza!#REF!</f>
        <v>#REF!</v>
      </c>
      <c r="IO4" s="84" t="e">
        <f>colza!#REF!</f>
        <v>#REF!</v>
      </c>
      <c r="IP4" s="84" t="e">
        <f>colza!#REF!</f>
        <v>#REF!</v>
      </c>
      <c r="IQ4" s="84" t="e">
        <f>colza!#REF!</f>
        <v>#REF!</v>
      </c>
      <c r="IR4" s="84" t="e">
        <f>colza!#REF!</f>
        <v>#REF!</v>
      </c>
      <c r="IS4" s="84" t="e">
        <f>colza!#REF!</f>
        <v>#REF!</v>
      </c>
      <c r="IT4" s="84" t="e">
        <f>colza!#REF!</f>
        <v>#REF!</v>
      </c>
      <c r="IU4" s="84" t="e">
        <f>colza!#REF!</f>
        <v>#REF!</v>
      </c>
      <c r="IV4" s="84" t="e">
        <f>colza!#REF!</f>
        <v>#REF!</v>
      </c>
    </row>
    <row r="5" spans="1:32" s="144" customFormat="1" ht="15" customHeight="1">
      <c r="A5" s="117"/>
      <c r="B5" s="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228"/>
      <c r="O5" s="140"/>
      <c r="P5" s="141"/>
      <c r="Q5" s="27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</row>
    <row r="6" spans="1:16" ht="12.75" customHeight="1">
      <c r="A6" s="274"/>
      <c r="B6" s="257"/>
      <c r="C6" s="275"/>
      <c r="D6" s="276"/>
      <c r="E6" s="276"/>
      <c r="F6" s="276"/>
      <c r="G6" s="276"/>
      <c r="H6" s="264"/>
      <c r="I6" s="264"/>
      <c r="J6" s="264"/>
      <c r="K6" s="264"/>
      <c r="L6" s="264"/>
      <c r="M6" s="264"/>
      <c r="N6" s="314" t="s">
        <v>90</v>
      </c>
      <c r="O6" s="277" t="s">
        <v>91</v>
      </c>
      <c r="P6" s="155"/>
    </row>
    <row r="7" spans="1:18" ht="12.75" customHeight="1">
      <c r="A7" s="86"/>
      <c r="B7" s="83"/>
      <c r="C7" s="87"/>
      <c r="D7" s="88"/>
      <c r="E7" s="88"/>
      <c r="F7" s="88"/>
      <c r="G7" s="88"/>
      <c r="P7" s="77"/>
      <c r="Q7" s="277"/>
      <c r="R7" s="182"/>
    </row>
    <row r="8" spans="1:32" s="13" customFormat="1" ht="48.75" customHeight="1">
      <c r="A8" s="280" t="s">
        <v>1</v>
      </c>
      <c r="B8" s="252" t="str">
        <f>colza!B6</f>
        <v>entrées     juil 10</v>
      </c>
      <c r="C8" s="252" t="str">
        <f>colza!C6</f>
        <v>entrées     août 10</v>
      </c>
      <c r="D8" s="252" t="str">
        <f>colza!D6</f>
        <v>entrées     sep 10</v>
      </c>
      <c r="E8" s="252" t="str">
        <f>colza!E6</f>
        <v>entrées     oct 10</v>
      </c>
      <c r="F8" s="252" t="str">
        <f>colza!F6</f>
        <v>entrées     nov 10</v>
      </c>
      <c r="G8" s="252" t="str">
        <f>colza!G6</f>
        <v>entrées     déc 10</v>
      </c>
      <c r="H8" s="252" t="str">
        <f>colza!H6</f>
        <v>entrées     janv 11</v>
      </c>
      <c r="I8" s="252" t="str">
        <f>colza!I6</f>
        <v>entrées     fév 11</v>
      </c>
      <c r="J8" s="252" t="str">
        <f>colza!J6</f>
        <v>entrées     mars 11</v>
      </c>
      <c r="K8" s="252" t="str">
        <f>colza!K6</f>
        <v>entrées     avril 11</v>
      </c>
      <c r="L8" s="252" t="str">
        <f>colza!L6</f>
        <v>entrées     mai 11</v>
      </c>
      <c r="M8" s="252" t="str">
        <f>colza!M6</f>
        <v>entrées     juin 11</v>
      </c>
      <c r="N8" s="253" t="str">
        <f>colza!N6</f>
        <v>cumul semence au 31.03.12</v>
      </c>
      <c r="O8" s="254" t="str">
        <f>colza!O6</f>
        <v>cumul (1) au 31.03.12</v>
      </c>
      <c r="P8" s="255" t="str">
        <f>colza!P6</f>
        <v>% 10/11</v>
      </c>
      <c r="Q8" s="302"/>
      <c r="R8" s="184"/>
      <c r="S8" s="89"/>
      <c r="T8" s="89"/>
      <c r="U8" s="89"/>
      <c r="V8" s="89"/>
      <c r="W8" s="89"/>
      <c r="X8" s="89"/>
      <c r="Y8" s="89"/>
      <c r="Z8" s="89"/>
      <c r="AA8" s="89"/>
      <c r="AB8" s="89"/>
      <c r="AC8" s="400"/>
      <c r="AD8" s="17"/>
      <c r="AE8" s="89"/>
      <c r="AF8" s="89"/>
    </row>
    <row r="9" spans="1:32" s="13" customFormat="1" ht="11.25" customHeight="1">
      <c r="A9" s="361" t="s">
        <v>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289">
        <v>0</v>
      </c>
      <c r="O9" s="66">
        <v>0</v>
      </c>
      <c r="P9" s="77">
        <f>IF(Q9&lt;&gt;0,(O9-Q9)/Q9,IF(Q9=0,0))</f>
        <v>0</v>
      </c>
      <c r="Q9" s="303">
        <v>0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401"/>
      <c r="AD9" s="402"/>
      <c r="AE9" s="89"/>
      <c r="AF9" s="89"/>
    </row>
    <row r="10" spans="1:32" s="13" customFormat="1" ht="11.25" customHeight="1">
      <c r="A10" s="361" t="s">
        <v>24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289">
        <v>0</v>
      </c>
      <c r="O10" s="14">
        <v>0</v>
      </c>
      <c r="P10" s="77">
        <f aca="true" t="shared" si="0" ref="P10:P30">IF(Q10&lt;&gt;0,(O10-Q10)/Q10,IF(Q10=0,0))</f>
        <v>0</v>
      </c>
      <c r="Q10" s="303">
        <v>0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401"/>
      <c r="AD10" s="402"/>
      <c r="AE10" s="89"/>
      <c r="AF10" s="89"/>
    </row>
    <row r="11" spans="1:29" ht="12.75">
      <c r="A11" s="361" t="s">
        <v>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289">
        <v>0</v>
      </c>
      <c r="O11" s="14">
        <v>0</v>
      </c>
      <c r="P11" s="77">
        <f t="shared" si="0"/>
        <v>0</v>
      </c>
      <c r="Q11" s="155">
        <v>0</v>
      </c>
      <c r="T11" s="398"/>
      <c r="U11" s="398"/>
      <c r="V11" s="398"/>
      <c r="W11" s="398"/>
      <c r="X11" s="398"/>
      <c r="AC11" s="400"/>
    </row>
    <row r="12" spans="1:29" ht="12.75">
      <c r="A12" s="361" t="s">
        <v>33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289">
        <v>0</v>
      </c>
      <c r="O12" s="14">
        <v>0</v>
      </c>
      <c r="P12" s="77">
        <f t="shared" si="0"/>
        <v>-1</v>
      </c>
      <c r="Q12" s="155">
        <v>48.8</v>
      </c>
      <c r="T12" s="398"/>
      <c r="U12" s="398"/>
      <c r="V12" s="398"/>
      <c r="W12" s="398"/>
      <c r="X12" s="398"/>
      <c r="AC12" s="400"/>
    </row>
    <row r="13" spans="1:24" ht="12.75">
      <c r="A13" s="361" t="s">
        <v>4</v>
      </c>
      <c r="B13" s="14">
        <v>0</v>
      </c>
      <c r="C13" s="14">
        <v>0</v>
      </c>
      <c r="D13" s="14">
        <v>21.04</v>
      </c>
      <c r="E13" s="14">
        <v>0</v>
      </c>
      <c r="F13" s="14">
        <v>50.63</v>
      </c>
      <c r="G13" s="14">
        <v>0</v>
      </c>
      <c r="H13" s="14">
        <v>0</v>
      </c>
      <c r="I13" s="14">
        <v>31.7</v>
      </c>
      <c r="J13" s="14">
        <v>0</v>
      </c>
      <c r="K13" s="14">
        <v>0</v>
      </c>
      <c r="L13" s="14">
        <v>0</v>
      </c>
      <c r="M13" s="14">
        <v>0</v>
      </c>
      <c r="N13" s="289">
        <v>50.63</v>
      </c>
      <c r="O13" s="14">
        <v>103.37</v>
      </c>
      <c r="P13" s="77">
        <f t="shared" si="0"/>
        <v>1.3708715596330276</v>
      </c>
      <c r="Q13" s="155">
        <v>43.6</v>
      </c>
      <c r="T13" s="398"/>
      <c r="U13" s="398"/>
      <c r="V13" s="398"/>
      <c r="W13" s="398"/>
      <c r="X13" s="398"/>
    </row>
    <row r="14" spans="1:29" ht="12.75">
      <c r="A14" s="361" t="s">
        <v>34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289">
        <v>0</v>
      </c>
      <c r="O14" s="14">
        <v>0</v>
      </c>
      <c r="P14" s="77">
        <f t="shared" si="0"/>
        <v>0</v>
      </c>
      <c r="Q14" s="155">
        <v>0</v>
      </c>
      <c r="T14" s="398"/>
      <c r="U14" s="398"/>
      <c r="V14" s="398"/>
      <c r="W14" s="398"/>
      <c r="X14" s="398"/>
      <c r="AC14" s="400"/>
    </row>
    <row r="15" spans="1:29" ht="12.75">
      <c r="A15" s="361" t="s">
        <v>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289">
        <v>0</v>
      </c>
      <c r="O15" s="14">
        <v>0</v>
      </c>
      <c r="P15" s="77">
        <f t="shared" si="0"/>
        <v>-1</v>
      </c>
      <c r="Q15" s="155">
        <v>57.3</v>
      </c>
      <c r="T15" s="398"/>
      <c r="U15" s="398"/>
      <c r="V15" s="398"/>
      <c r="W15" s="398"/>
      <c r="X15" s="398"/>
      <c r="AC15" s="400"/>
    </row>
    <row r="16" spans="1:29" ht="12.75">
      <c r="A16" s="362" t="s">
        <v>35</v>
      </c>
      <c r="B16" s="18">
        <v>0</v>
      </c>
      <c r="C16" s="18">
        <v>1.2</v>
      </c>
      <c r="D16" s="18">
        <v>0</v>
      </c>
      <c r="E16" s="18">
        <v>0</v>
      </c>
      <c r="F16" s="18">
        <v>64.2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289">
        <v>65.4</v>
      </c>
      <c r="O16" s="14">
        <v>65.4</v>
      </c>
      <c r="P16" s="77">
        <f t="shared" si="0"/>
        <v>0.40645161290322596</v>
      </c>
      <c r="Q16" s="155">
        <v>46.5</v>
      </c>
      <c r="T16" s="398"/>
      <c r="U16" s="398"/>
      <c r="V16" s="398"/>
      <c r="W16" s="398"/>
      <c r="X16" s="398"/>
      <c r="AC16" s="400"/>
    </row>
    <row r="17" spans="1:29" ht="12.75">
      <c r="A17" s="361" t="s">
        <v>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289">
        <v>0</v>
      </c>
      <c r="O17" s="14">
        <v>0</v>
      </c>
      <c r="P17" s="77">
        <f t="shared" si="0"/>
        <v>-1</v>
      </c>
      <c r="Q17" s="155">
        <v>7</v>
      </c>
      <c r="T17" s="398"/>
      <c r="U17" s="398"/>
      <c r="V17" s="398"/>
      <c r="W17" s="398"/>
      <c r="X17" s="398"/>
      <c r="AC17" s="400"/>
    </row>
    <row r="18" spans="1:29" ht="12.75">
      <c r="A18" s="362" t="s">
        <v>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9">
        <v>0</v>
      </c>
      <c r="O18" s="14">
        <v>0</v>
      </c>
      <c r="P18" s="77">
        <f t="shared" si="0"/>
        <v>0</v>
      </c>
      <c r="Q18" s="155">
        <v>0</v>
      </c>
      <c r="T18" s="398"/>
      <c r="U18" s="398"/>
      <c r="V18" s="398"/>
      <c r="W18" s="398"/>
      <c r="X18" s="398"/>
      <c r="AC18" s="400"/>
    </row>
    <row r="19" spans="1:29" ht="12.75">
      <c r="A19" s="362" t="s">
        <v>36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289">
        <v>0</v>
      </c>
      <c r="O19" s="14">
        <v>0</v>
      </c>
      <c r="P19" s="77">
        <f t="shared" si="0"/>
        <v>0</v>
      </c>
      <c r="Q19" s="155">
        <v>0</v>
      </c>
      <c r="T19" s="398"/>
      <c r="U19" s="398"/>
      <c r="V19" s="398"/>
      <c r="W19" s="398"/>
      <c r="X19" s="398"/>
      <c r="AC19" s="400"/>
    </row>
    <row r="20" spans="1:32" s="19" customFormat="1" ht="12.75">
      <c r="A20" s="362" t="s">
        <v>37</v>
      </c>
      <c r="B20" s="18">
        <v>37.4</v>
      </c>
      <c r="C20" s="18">
        <v>454.5</v>
      </c>
      <c r="D20" s="18">
        <v>230.3</v>
      </c>
      <c r="E20" s="18">
        <v>0</v>
      </c>
      <c r="F20" s="18">
        <v>2.5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89">
        <v>49.8</v>
      </c>
      <c r="O20" s="14">
        <v>724.7</v>
      </c>
      <c r="P20" s="77">
        <f t="shared" si="0"/>
        <v>-0.626847227228258</v>
      </c>
      <c r="Q20" s="260">
        <v>1942.1</v>
      </c>
      <c r="S20" s="31"/>
      <c r="T20" s="399"/>
      <c r="U20" s="399"/>
      <c r="V20" s="399"/>
      <c r="W20" s="399"/>
      <c r="X20" s="399"/>
      <c r="Y20" s="31"/>
      <c r="Z20" s="31"/>
      <c r="AA20" s="31"/>
      <c r="AB20" s="31"/>
      <c r="AC20" s="403"/>
      <c r="AD20" s="17"/>
      <c r="AE20" s="31"/>
      <c r="AF20" s="31"/>
    </row>
    <row r="21" spans="1:32" s="19" customFormat="1" ht="12.75">
      <c r="A21" s="362" t="s">
        <v>8</v>
      </c>
      <c r="B21" s="18">
        <v>0</v>
      </c>
      <c r="C21" s="18">
        <v>65.1</v>
      </c>
      <c r="D21" s="18">
        <v>94.2</v>
      </c>
      <c r="E21" s="18">
        <v>6</v>
      </c>
      <c r="F21" s="18">
        <v>31.7</v>
      </c>
      <c r="G21" s="18">
        <v>72.1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289">
        <v>0</v>
      </c>
      <c r="O21" s="14">
        <v>269.1</v>
      </c>
      <c r="P21" s="77">
        <f t="shared" si="0"/>
        <v>-0.5489440160911834</v>
      </c>
      <c r="Q21" s="260">
        <v>596.6</v>
      </c>
      <c r="S21" s="31"/>
      <c r="T21" s="399"/>
      <c r="U21" s="399"/>
      <c r="V21" s="399"/>
      <c r="W21" s="399"/>
      <c r="X21" s="399"/>
      <c r="Y21" s="31"/>
      <c r="Z21" s="31"/>
      <c r="AA21" s="31"/>
      <c r="AB21" s="31"/>
      <c r="AC21" s="403"/>
      <c r="AD21" s="17"/>
      <c r="AE21" s="31"/>
      <c r="AF21" s="31"/>
    </row>
    <row r="22" spans="1:32" s="19" customFormat="1" ht="12.75">
      <c r="A22" s="374" t="s">
        <v>38</v>
      </c>
      <c r="B22" s="371">
        <v>1480.6</v>
      </c>
      <c r="C22" s="371">
        <v>300.5</v>
      </c>
      <c r="D22" s="371">
        <v>29.6</v>
      </c>
      <c r="E22" s="371">
        <v>0</v>
      </c>
      <c r="F22" s="371">
        <v>4.4</v>
      </c>
      <c r="G22" s="371">
        <v>0</v>
      </c>
      <c r="H22" s="371">
        <v>0</v>
      </c>
      <c r="I22" s="371">
        <v>3.1</v>
      </c>
      <c r="J22" s="371">
        <v>0</v>
      </c>
      <c r="K22" s="371">
        <v>0</v>
      </c>
      <c r="L22" s="371">
        <v>0</v>
      </c>
      <c r="M22" s="371">
        <v>0</v>
      </c>
      <c r="N22" s="371">
        <v>0</v>
      </c>
      <c r="O22" s="371">
        <v>1818.2</v>
      </c>
      <c r="P22" s="373">
        <f t="shared" si="0"/>
        <v>-0.5830868358900279</v>
      </c>
      <c r="Q22" s="260">
        <v>4361.1</v>
      </c>
      <c r="S22" s="31"/>
      <c r="T22" s="399"/>
      <c r="U22" s="399"/>
      <c r="V22" s="399"/>
      <c r="W22" s="399"/>
      <c r="X22" s="399"/>
      <c r="Y22" s="31"/>
      <c r="Z22" s="31"/>
      <c r="AA22" s="31"/>
      <c r="AB22" s="31"/>
      <c r="AC22" s="403"/>
      <c r="AD22" s="17"/>
      <c r="AE22" s="31"/>
      <c r="AF22" s="31"/>
    </row>
    <row r="23" spans="1:29" ht="12.75">
      <c r="A23" s="362" t="s">
        <v>9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89">
        <v>0</v>
      </c>
      <c r="O23" s="14">
        <v>0</v>
      </c>
      <c r="P23" s="77">
        <f t="shared" si="0"/>
        <v>-1</v>
      </c>
      <c r="Q23" s="155">
        <v>118.4</v>
      </c>
      <c r="T23" s="398"/>
      <c r="U23" s="398"/>
      <c r="V23" s="398"/>
      <c r="W23" s="398"/>
      <c r="X23" s="398"/>
      <c r="AC23" s="400"/>
    </row>
    <row r="24" spans="1:29" ht="12.75">
      <c r="A24" s="362" t="s">
        <v>39</v>
      </c>
      <c r="B24" s="18">
        <v>5.2</v>
      </c>
      <c r="C24" s="18">
        <v>25.9</v>
      </c>
      <c r="D24" s="18">
        <v>7.4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289">
        <v>25.9</v>
      </c>
      <c r="O24" s="14">
        <v>38.5</v>
      </c>
      <c r="P24" s="77">
        <f t="shared" si="0"/>
        <v>-0.9448424068767909</v>
      </c>
      <c r="Q24" s="155">
        <v>698</v>
      </c>
      <c r="T24" s="398"/>
      <c r="U24" s="398"/>
      <c r="V24" s="398"/>
      <c r="W24" s="398"/>
      <c r="X24" s="398"/>
      <c r="AC24" s="400"/>
    </row>
    <row r="25" spans="1:29" ht="12.75">
      <c r="A25" s="362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89">
        <v>0</v>
      </c>
      <c r="O25" s="14">
        <v>0</v>
      </c>
      <c r="P25" s="77">
        <f t="shared" si="0"/>
        <v>0</v>
      </c>
      <c r="Q25" s="155">
        <v>0</v>
      </c>
      <c r="T25" s="398"/>
      <c r="U25" s="398"/>
      <c r="V25" s="398"/>
      <c r="W25" s="398"/>
      <c r="X25" s="398"/>
      <c r="AC25" s="400"/>
    </row>
    <row r="26" spans="1:29" ht="12.75">
      <c r="A26" s="362" t="s">
        <v>10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89">
        <v>0</v>
      </c>
      <c r="O26" s="14">
        <v>0</v>
      </c>
      <c r="P26" s="77">
        <f t="shared" si="0"/>
        <v>-1</v>
      </c>
      <c r="Q26" s="155">
        <v>88.8</v>
      </c>
      <c r="T26" s="398"/>
      <c r="U26" s="398"/>
      <c r="V26" s="398"/>
      <c r="W26" s="398"/>
      <c r="X26" s="398"/>
      <c r="AC26" s="400"/>
    </row>
    <row r="27" spans="1:29" ht="12.75">
      <c r="A27" s="362" t="s">
        <v>11</v>
      </c>
      <c r="B27" s="18">
        <v>0</v>
      </c>
      <c r="C27" s="18">
        <v>22.2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89">
        <v>0</v>
      </c>
      <c r="O27" s="14">
        <v>22.2</v>
      </c>
      <c r="P27" s="77">
        <f t="shared" si="0"/>
        <v>0.6818181818181819</v>
      </c>
      <c r="Q27" s="155">
        <v>13.2</v>
      </c>
      <c r="T27" s="398"/>
      <c r="U27" s="398"/>
      <c r="V27" s="398"/>
      <c r="W27" s="398"/>
      <c r="X27" s="398"/>
      <c r="AC27" s="400"/>
    </row>
    <row r="28" spans="1:29" ht="12.75">
      <c r="A28" s="362" t="s">
        <v>40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89">
        <v>0</v>
      </c>
      <c r="O28" s="14">
        <v>0</v>
      </c>
      <c r="P28" s="77">
        <f t="shared" si="0"/>
        <v>0</v>
      </c>
      <c r="Q28" s="155">
        <v>0</v>
      </c>
      <c r="T28" s="398"/>
      <c r="U28" s="398"/>
      <c r="V28" s="398"/>
      <c r="W28" s="398"/>
      <c r="X28" s="398"/>
      <c r="AC28" s="400"/>
    </row>
    <row r="29" spans="1:29" ht="12.75">
      <c r="A29" s="362" t="s">
        <v>12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89">
        <v>0</v>
      </c>
      <c r="O29" s="14">
        <v>0</v>
      </c>
      <c r="P29" s="77">
        <f t="shared" si="0"/>
        <v>0</v>
      </c>
      <c r="Q29" s="155">
        <v>0</v>
      </c>
      <c r="T29" s="398"/>
      <c r="U29" s="398"/>
      <c r="V29" s="398"/>
      <c r="W29" s="398"/>
      <c r="X29" s="398"/>
      <c r="AC29" s="400"/>
    </row>
    <row r="30" spans="1:29" ht="12.75">
      <c r="A30" s="363" t="s">
        <v>31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89">
        <v>0</v>
      </c>
      <c r="O30" s="66">
        <v>0</v>
      </c>
      <c r="P30" s="77">
        <f t="shared" si="0"/>
        <v>0</v>
      </c>
      <c r="Q30" s="155">
        <v>0</v>
      </c>
      <c r="T30" s="398"/>
      <c r="U30" s="398"/>
      <c r="V30" s="398"/>
      <c r="W30" s="398"/>
      <c r="X30" s="398"/>
      <c r="AC30" s="400"/>
    </row>
    <row r="31" spans="1:32" s="19" customFormat="1" ht="13.5" thickBot="1">
      <c r="A31" s="286" t="s">
        <v>13</v>
      </c>
      <c r="B31" s="281">
        <f>SUM(B9:B30)</f>
        <v>1523.2</v>
      </c>
      <c r="C31" s="281">
        <f aca="true" t="shared" si="1" ref="C31:O31">SUM(C9:C30)</f>
        <v>869.4</v>
      </c>
      <c r="D31" s="281">
        <f t="shared" si="1"/>
        <v>382.54</v>
      </c>
      <c r="E31" s="281">
        <f t="shared" si="1"/>
        <v>6</v>
      </c>
      <c r="F31" s="281">
        <f t="shared" si="1"/>
        <v>153.43</v>
      </c>
      <c r="G31" s="281">
        <f t="shared" si="1"/>
        <v>72.1</v>
      </c>
      <c r="H31" s="281">
        <f t="shared" si="1"/>
        <v>0</v>
      </c>
      <c r="I31" s="281">
        <f t="shared" si="1"/>
        <v>34.8</v>
      </c>
      <c r="J31" s="281">
        <f t="shared" si="1"/>
        <v>0</v>
      </c>
      <c r="K31" s="281">
        <f t="shared" si="1"/>
        <v>0</v>
      </c>
      <c r="L31" s="281">
        <f t="shared" si="1"/>
        <v>0</v>
      </c>
      <c r="M31" s="281">
        <f t="shared" si="1"/>
        <v>0</v>
      </c>
      <c r="N31" s="281">
        <f t="shared" si="1"/>
        <v>191.73</v>
      </c>
      <c r="O31" s="281">
        <f t="shared" si="1"/>
        <v>3041.4700000000003</v>
      </c>
      <c r="P31" s="284">
        <f>IF(Q31&lt;&gt;0,(O31-Q31)/Q31,0)</f>
        <v>-0.6208305283366993</v>
      </c>
      <c r="Q31" s="260">
        <f>SUM(Q9:Q30)</f>
        <v>8021.4</v>
      </c>
      <c r="S31" s="31"/>
      <c r="T31" s="398"/>
      <c r="U31" s="398"/>
      <c r="V31" s="398"/>
      <c r="W31" s="398"/>
      <c r="X31" s="398"/>
      <c r="Y31" s="31"/>
      <c r="Z31" s="31"/>
      <c r="AA31" s="31"/>
      <c r="AB31" s="31"/>
      <c r="AC31" s="16"/>
      <c r="AD31" s="17"/>
      <c r="AE31" s="398"/>
      <c r="AF31" s="31"/>
    </row>
    <row r="32" spans="1:19" ht="14.25">
      <c r="A32" s="36" t="s">
        <v>32</v>
      </c>
      <c r="B32" s="124"/>
      <c r="C32" s="149"/>
      <c r="D32" s="98"/>
      <c r="H32" s="100"/>
      <c r="N32" s="229"/>
      <c r="P32" s="120"/>
      <c r="Q32" s="304"/>
      <c r="S32" s="151"/>
    </row>
    <row r="33" spans="1:23" ht="14.25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152"/>
      <c r="W33" s="151"/>
    </row>
    <row r="34" spans="1:32" s="13" customFormat="1" ht="48" customHeight="1">
      <c r="A34" s="280" t="s">
        <v>1</v>
      </c>
      <c r="B34" s="252" t="str">
        <f>pois!B34</f>
        <v>entrées     juil 10</v>
      </c>
      <c r="C34" s="252" t="str">
        <f>pois!C34</f>
        <v>entrées     août 10</v>
      </c>
      <c r="D34" s="252" t="str">
        <f>pois!D34</f>
        <v>entrées     sep 10</v>
      </c>
      <c r="E34" s="252" t="str">
        <f>pois!E34</f>
        <v>entrées     oct 10</v>
      </c>
      <c r="F34" s="252" t="str">
        <f>pois!F34</f>
        <v>entrées     nov 10</v>
      </c>
      <c r="G34" s="252" t="str">
        <f>pois!G34</f>
        <v>entrées     déc 10</v>
      </c>
      <c r="H34" s="252" t="str">
        <f>pois!H34</f>
        <v>entrées     janv 11</v>
      </c>
      <c r="I34" s="252" t="str">
        <f>pois!I34</f>
        <v>entrées     fév 11</v>
      </c>
      <c r="J34" s="252" t="str">
        <f>pois!J34</f>
        <v>entrées     mars 11</v>
      </c>
      <c r="K34" s="252" t="str">
        <f>pois!K34</f>
        <v>entrées     avril 11</v>
      </c>
      <c r="L34" s="252" t="str">
        <f>pois!L34</f>
        <v>entrées     mai 11</v>
      </c>
      <c r="M34" s="252" t="str">
        <f>pois!M34</f>
        <v>entrées     juin 11</v>
      </c>
      <c r="N34" s="253" t="str">
        <f>pois!N34</f>
        <v>cumul semence au 31.03.12</v>
      </c>
      <c r="O34" s="254" t="str">
        <f>pois!O34</f>
        <v>cumul (1) au 31.03.12</v>
      </c>
      <c r="P34" s="255" t="str">
        <f>pois!P34</f>
        <v>% 10/11</v>
      </c>
      <c r="Q34" s="304"/>
      <c r="R34" s="94"/>
      <c r="S34" s="395"/>
      <c r="T34" s="119"/>
      <c r="U34" s="118"/>
      <c r="V34" s="118"/>
      <c r="W34" s="89"/>
      <c r="X34" s="89"/>
      <c r="Y34" s="89"/>
      <c r="Z34" s="89"/>
      <c r="AA34" s="89"/>
      <c r="AB34" s="89"/>
      <c r="AC34" s="404">
        <v>0</v>
      </c>
      <c r="AD34" s="405"/>
      <c r="AE34" s="17"/>
      <c r="AF34" s="17"/>
    </row>
    <row r="35" spans="1:32" s="30" customFormat="1" ht="12.75">
      <c r="A35" s="361" t="s">
        <v>2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289">
        <v>0</v>
      </c>
      <c r="O35" s="66">
        <v>0</v>
      </c>
      <c r="P35" s="77">
        <f>IF(Q35&lt;&gt;0,(O35-Q35)/Q35,IF(O35=0,0))</f>
        <v>0</v>
      </c>
      <c r="Q35" s="155">
        <v>0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404"/>
      <c r="AD35" s="73"/>
      <c r="AE35" s="17"/>
      <c r="AF35" s="17"/>
    </row>
    <row r="36" spans="1:32" s="30" customFormat="1" ht="12.75">
      <c r="A36" s="361" t="s">
        <v>24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289">
        <v>0</v>
      </c>
      <c r="O36" s="14">
        <v>0</v>
      </c>
      <c r="P36" s="77"/>
      <c r="Q36" s="155">
        <v>0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404"/>
      <c r="AD36" s="73"/>
      <c r="AE36" s="17"/>
      <c r="AF36" s="17"/>
    </row>
    <row r="37" spans="1:32" s="30" customFormat="1" ht="12.75">
      <c r="A37" s="361" t="s">
        <v>3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289">
        <v>0</v>
      </c>
      <c r="O37" s="14">
        <v>0</v>
      </c>
      <c r="P37" s="77">
        <f aca="true" t="shared" si="2" ref="P37:P56">IF(Q37&lt;&gt;0,(O37-Q37)/Q37,IF(Q37=0,0))</f>
        <v>0</v>
      </c>
      <c r="Q37" s="155">
        <v>0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404"/>
      <c r="AD37" s="73"/>
      <c r="AE37" s="17"/>
      <c r="AF37" s="17"/>
    </row>
    <row r="38" spans="1:32" s="30" customFormat="1" ht="12.75">
      <c r="A38" s="361" t="s">
        <v>33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289">
        <v>0</v>
      </c>
      <c r="O38" s="14">
        <v>0</v>
      </c>
      <c r="P38" s="77">
        <f t="shared" si="2"/>
        <v>0</v>
      </c>
      <c r="Q38" s="155">
        <v>0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404"/>
      <c r="AD38" s="73"/>
      <c r="AE38" s="31"/>
      <c r="AF38" s="31"/>
    </row>
    <row r="39" spans="1:32" s="19" customFormat="1" ht="12.75">
      <c r="A39" s="361" t="s">
        <v>4</v>
      </c>
      <c r="B39" s="14">
        <v>0</v>
      </c>
      <c r="C39" s="14">
        <v>0</v>
      </c>
      <c r="D39" s="14">
        <v>21.04</v>
      </c>
      <c r="E39" s="14">
        <v>0.1</v>
      </c>
      <c r="F39" s="14">
        <v>0.1</v>
      </c>
      <c r="G39" s="14">
        <v>0.1</v>
      </c>
      <c r="H39" s="14">
        <v>0.1</v>
      </c>
      <c r="I39" s="14">
        <v>0.1</v>
      </c>
      <c r="J39" s="14">
        <v>0.1</v>
      </c>
      <c r="K39" s="14">
        <v>0</v>
      </c>
      <c r="L39" s="14">
        <v>0</v>
      </c>
      <c r="M39" s="14">
        <v>0</v>
      </c>
      <c r="N39" s="289">
        <v>0</v>
      </c>
      <c r="O39" s="14">
        <v>0.1</v>
      </c>
      <c r="P39" s="77">
        <f t="shared" si="2"/>
        <v>0</v>
      </c>
      <c r="Q39" s="260">
        <v>0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404"/>
      <c r="AD39" s="73"/>
      <c r="AE39" s="17"/>
      <c r="AF39" s="17"/>
    </row>
    <row r="40" spans="1:32" s="30" customFormat="1" ht="12.75">
      <c r="A40" s="361" t="s">
        <v>34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89">
        <v>279</v>
      </c>
      <c r="O40" s="14">
        <v>0</v>
      </c>
      <c r="P40" s="77">
        <f t="shared" si="2"/>
        <v>0</v>
      </c>
      <c r="Q40" s="155">
        <v>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404"/>
      <c r="AD40" s="73"/>
      <c r="AE40" s="17"/>
      <c r="AF40" s="17"/>
    </row>
    <row r="41" spans="1:32" s="30" customFormat="1" ht="12.75">
      <c r="A41" s="361" t="s">
        <v>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289">
        <v>0</v>
      </c>
      <c r="O41" s="14">
        <v>0</v>
      </c>
      <c r="P41" s="77">
        <f t="shared" si="2"/>
        <v>-1</v>
      </c>
      <c r="Q41" s="155">
        <v>3.8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404"/>
      <c r="AD41" s="73"/>
      <c r="AE41" s="17"/>
      <c r="AF41" s="17"/>
    </row>
    <row r="42" spans="1:32" s="30" customFormat="1" ht="12.75">
      <c r="A42" s="362" t="s">
        <v>35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89">
        <v>0</v>
      </c>
      <c r="O42" s="14">
        <v>54.8</v>
      </c>
      <c r="P42" s="77">
        <f t="shared" si="2"/>
        <v>1.5849056603773584</v>
      </c>
      <c r="Q42" s="155">
        <v>21.2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404"/>
      <c r="AD42" s="73"/>
      <c r="AE42" s="17"/>
      <c r="AF42" s="17"/>
    </row>
    <row r="43" spans="1:32" s="30" customFormat="1" ht="12.75">
      <c r="A43" s="361" t="s">
        <v>6</v>
      </c>
      <c r="B43" s="14">
        <v>4.6</v>
      </c>
      <c r="C43" s="14">
        <v>4.6</v>
      </c>
      <c r="D43" s="14">
        <v>4.6</v>
      </c>
      <c r="E43" s="14">
        <v>4.6</v>
      </c>
      <c r="F43" s="14">
        <v>4.6</v>
      </c>
      <c r="G43" s="14">
        <v>4.6</v>
      </c>
      <c r="H43" s="14">
        <v>4.6</v>
      </c>
      <c r="I43" s="14">
        <v>4.6</v>
      </c>
      <c r="J43" s="14">
        <v>4.6</v>
      </c>
      <c r="K43" s="14">
        <v>0</v>
      </c>
      <c r="L43" s="14">
        <v>0</v>
      </c>
      <c r="M43" s="14">
        <v>0</v>
      </c>
      <c r="N43" s="289">
        <v>0</v>
      </c>
      <c r="O43" s="14">
        <v>4.6</v>
      </c>
      <c r="P43" s="77">
        <f t="shared" si="2"/>
        <v>-0.3428571428571429</v>
      </c>
      <c r="Q43" s="155">
        <v>7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404"/>
      <c r="AD43" s="406"/>
      <c r="AE43" s="17"/>
      <c r="AF43" s="17"/>
    </row>
    <row r="44" spans="1:32" s="30" customFormat="1" ht="12.75">
      <c r="A44" s="362" t="s">
        <v>7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289">
        <v>0</v>
      </c>
      <c r="O44" s="14">
        <v>0</v>
      </c>
      <c r="P44" s="77">
        <f t="shared" si="2"/>
        <v>0</v>
      </c>
      <c r="Q44" s="155">
        <v>0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404"/>
      <c r="AD44" s="73"/>
      <c r="AE44" s="111"/>
      <c r="AF44" s="111"/>
    </row>
    <row r="45" spans="1:32" s="30" customFormat="1" ht="12.75">
      <c r="A45" s="362" t="s">
        <v>36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89">
        <v>0</v>
      </c>
      <c r="O45" s="14">
        <v>0</v>
      </c>
      <c r="P45" s="77">
        <f t="shared" si="2"/>
        <v>0</v>
      </c>
      <c r="Q45" s="155">
        <v>0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404"/>
      <c r="AD45" s="73"/>
      <c r="AE45" s="407"/>
      <c r="AF45" s="25"/>
    </row>
    <row r="46" spans="1:32" s="19" customFormat="1" ht="12.75">
      <c r="A46" s="362" t="s">
        <v>37</v>
      </c>
      <c r="B46" s="18">
        <v>1200.2</v>
      </c>
      <c r="C46" s="18">
        <v>1568.8</v>
      </c>
      <c r="D46" s="18">
        <v>1733.6</v>
      </c>
      <c r="E46" s="18">
        <v>1576.1</v>
      </c>
      <c r="F46" s="18">
        <v>1441.9</v>
      </c>
      <c r="G46" s="18">
        <v>1361.9</v>
      </c>
      <c r="H46" s="18">
        <v>1307.9</v>
      </c>
      <c r="I46" s="18">
        <v>1137.6</v>
      </c>
      <c r="J46" s="18">
        <v>968.6</v>
      </c>
      <c r="K46" s="18">
        <v>0</v>
      </c>
      <c r="L46" s="18">
        <v>0</v>
      </c>
      <c r="M46" s="18">
        <v>0</v>
      </c>
      <c r="N46" s="289">
        <v>0</v>
      </c>
      <c r="O46" s="14">
        <v>1153.7</v>
      </c>
      <c r="P46" s="77"/>
      <c r="Q46" s="260">
        <v>1797.7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404"/>
      <c r="AD46" s="73"/>
      <c r="AE46" s="408"/>
      <c r="AF46" s="111"/>
    </row>
    <row r="47" spans="1:32" s="30" customFormat="1" ht="12.75">
      <c r="A47" s="362" t="s">
        <v>8</v>
      </c>
      <c r="B47" s="18">
        <v>1.1</v>
      </c>
      <c r="C47" s="18">
        <v>1.1</v>
      </c>
      <c r="D47" s="18">
        <v>6.7</v>
      </c>
      <c r="E47" s="18">
        <v>5.4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289">
        <v>0</v>
      </c>
      <c r="O47" s="14">
        <v>0</v>
      </c>
      <c r="P47" s="77">
        <f t="shared" si="2"/>
        <v>0</v>
      </c>
      <c r="Q47" s="155">
        <v>0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404"/>
      <c r="AD47" s="73"/>
      <c r="AE47" s="407"/>
      <c r="AF47" s="25"/>
    </row>
    <row r="48" spans="1:32" s="19" customFormat="1" ht="12.75">
      <c r="A48" s="374" t="s">
        <v>38</v>
      </c>
      <c r="B48" s="371">
        <v>4249.7</v>
      </c>
      <c r="C48" s="371">
        <v>4332.4</v>
      </c>
      <c r="D48" s="371">
        <v>4154.6</v>
      </c>
      <c r="E48" s="371">
        <v>3943</v>
      </c>
      <c r="F48" s="371">
        <v>3730.3</v>
      </c>
      <c r="G48" s="371">
        <v>3459.8</v>
      </c>
      <c r="H48" s="371">
        <v>3109.9</v>
      </c>
      <c r="I48" s="371">
        <v>2770.8</v>
      </c>
      <c r="J48" s="371">
        <v>2569.2</v>
      </c>
      <c r="K48" s="371">
        <v>0</v>
      </c>
      <c r="L48" s="371">
        <v>0</v>
      </c>
      <c r="M48" s="371">
        <v>0</v>
      </c>
      <c r="N48" s="371">
        <v>0</v>
      </c>
      <c r="O48" s="371">
        <v>2569.2</v>
      </c>
      <c r="P48" s="373">
        <f t="shared" si="2"/>
        <v>-0.48116884428199275</v>
      </c>
      <c r="Q48" s="260">
        <v>4951.9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404"/>
      <c r="AD48" s="73"/>
      <c r="AE48" s="111"/>
      <c r="AF48" s="111"/>
    </row>
    <row r="49" spans="1:32" s="30" customFormat="1" ht="12.75">
      <c r="A49" s="362" t="s">
        <v>9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289">
        <v>0</v>
      </c>
      <c r="O49" s="14">
        <v>0</v>
      </c>
      <c r="P49" s="77">
        <f t="shared" si="2"/>
        <v>0</v>
      </c>
      <c r="Q49" s="155">
        <v>0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404"/>
      <c r="AD49" s="73"/>
      <c r="AE49" s="111"/>
      <c r="AF49" s="111"/>
    </row>
    <row r="50" spans="1:32" s="30" customFormat="1" ht="12.75">
      <c r="A50" s="362" t="s">
        <v>39</v>
      </c>
      <c r="B50" s="18">
        <v>35</v>
      </c>
      <c r="C50" s="18">
        <v>35</v>
      </c>
      <c r="D50" s="18">
        <v>42.4</v>
      </c>
      <c r="E50" s="18">
        <v>42.4</v>
      </c>
      <c r="F50" s="18">
        <v>42.4</v>
      </c>
      <c r="G50" s="18">
        <v>42.4</v>
      </c>
      <c r="H50" s="18">
        <v>42.4</v>
      </c>
      <c r="I50" s="18">
        <v>42.4</v>
      </c>
      <c r="J50" s="18">
        <v>42.2</v>
      </c>
      <c r="K50" s="18">
        <v>0</v>
      </c>
      <c r="L50" s="18">
        <v>0</v>
      </c>
      <c r="M50" s="18">
        <v>0</v>
      </c>
      <c r="N50" s="289">
        <v>0</v>
      </c>
      <c r="O50" s="14">
        <v>72.7</v>
      </c>
      <c r="P50" s="77">
        <f t="shared" si="2"/>
        <v>1.4395973154362418</v>
      </c>
      <c r="Q50" s="155">
        <v>29.8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404"/>
      <c r="AD50" s="406"/>
      <c r="AE50" s="17"/>
      <c r="AF50" s="17"/>
    </row>
    <row r="51" spans="1:32" s="30" customFormat="1" ht="12.75">
      <c r="A51" s="362" t="s">
        <v>25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89">
        <v>0</v>
      </c>
      <c r="O51" s="14">
        <v>0</v>
      </c>
      <c r="P51" s="77">
        <f t="shared" si="2"/>
        <v>0</v>
      </c>
      <c r="Q51" s="155">
        <v>0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404"/>
      <c r="AD51" s="73"/>
      <c r="AE51" s="17"/>
      <c r="AF51" s="17"/>
    </row>
    <row r="52" spans="1:32" s="30" customFormat="1" ht="12.75">
      <c r="A52" s="362" t="s">
        <v>10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289">
        <v>0</v>
      </c>
      <c r="O52" s="14">
        <v>8.6</v>
      </c>
      <c r="P52" s="77">
        <f t="shared" si="2"/>
        <v>-0.8872870249017039</v>
      </c>
      <c r="Q52" s="155">
        <v>76.3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404"/>
      <c r="AD52" s="73"/>
      <c r="AE52" s="17"/>
      <c r="AF52" s="17"/>
    </row>
    <row r="53" spans="1:32" s="30" customFormat="1" ht="12.75">
      <c r="A53" s="362" t="s">
        <v>11</v>
      </c>
      <c r="B53" s="18">
        <v>14</v>
      </c>
      <c r="C53" s="18">
        <v>36.2</v>
      </c>
      <c r="D53" s="18">
        <v>35.4</v>
      </c>
      <c r="E53" s="18">
        <v>32.2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89">
        <v>0</v>
      </c>
      <c r="O53" s="14">
        <v>0</v>
      </c>
      <c r="P53" s="77">
        <f t="shared" si="2"/>
        <v>-1</v>
      </c>
      <c r="Q53" s="155">
        <v>13.9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404"/>
      <c r="AD53" s="73"/>
      <c r="AE53" s="17"/>
      <c r="AF53" s="17"/>
    </row>
    <row r="54" spans="1:32" s="30" customFormat="1" ht="12.75">
      <c r="A54" s="362" t="s">
        <v>40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289">
        <v>0</v>
      </c>
      <c r="O54" s="14">
        <v>0</v>
      </c>
      <c r="P54" s="77">
        <f t="shared" si="2"/>
        <v>0</v>
      </c>
      <c r="Q54" s="155">
        <v>0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404"/>
      <c r="AD54" s="73"/>
      <c r="AE54" s="17"/>
      <c r="AF54" s="17"/>
    </row>
    <row r="55" spans="1:32" s="30" customFormat="1" ht="12.75">
      <c r="A55" s="362" t="s">
        <v>12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289">
        <v>0</v>
      </c>
      <c r="O55" s="14">
        <v>0</v>
      </c>
      <c r="P55" s="77">
        <f t="shared" si="2"/>
        <v>0</v>
      </c>
      <c r="Q55" s="155">
        <v>0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404"/>
      <c r="AD55" s="70"/>
      <c r="AE55" s="17"/>
      <c r="AF55" s="17"/>
    </row>
    <row r="56" spans="1:32" s="30" customFormat="1" ht="12.75">
      <c r="A56" s="363" t="s">
        <v>31</v>
      </c>
      <c r="B56" s="249">
        <v>0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89">
        <v>0</v>
      </c>
      <c r="O56" s="66">
        <v>0</v>
      </c>
      <c r="P56" s="77">
        <f t="shared" si="2"/>
        <v>0</v>
      </c>
      <c r="Q56" s="155">
        <v>0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404"/>
      <c r="AD56" s="292"/>
      <c r="AE56" s="17"/>
      <c r="AF56" s="73"/>
    </row>
    <row r="57" spans="1:32" s="34" customFormat="1" ht="13.5" thickBot="1">
      <c r="A57" s="286" t="s">
        <v>13</v>
      </c>
      <c r="B57" s="281">
        <f>SUM(B35:B56)</f>
        <v>5504.599999999999</v>
      </c>
      <c r="C57" s="281">
        <f>SUM(C35:C56)</f>
        <v>5978.099999999999</v>
      </c>
      <c r="D57" s="281">
        <f>SUM(D35:D56)</f>
        <v>5998.34</v>
      </c>
      <c r="E57" s="281">
        <f>SUM(E35:E56)</f>
        <v>5603.799999999999</v>
      </c>
      <c r="F57" s="281">
        <f>SUM(F35:F56)</f>
        <v>5219.3</v>
      </c>
      <c r="G57" s="281">
        <f aca="true" t="shared" si="3" ref="G57:O57">SUM(G35:G56)</f>
        <v>4868.8</v>
      </c>
      <c r="H57" s="281">
        <f t="shared" si="3"/>
        <v>4464.9</v>
      </c>
      <c r="I57" s="281">
        <f t="shared" si="3"/>
        <v>3955.5000000000005</v>
      </c>
      <c r="J57" s="281">
        <f t="shared" si="3"/>
        <v>3584.7</v>
      </c>
      <c r="K57" s="281">
        <f t="shared" si="3"/>
        <v>0</v>
      </c>
      <c r="L57" s="281">
        <f t="shared" si="3"/>
        <v>0</v>
      </c>
      <c r="M57" s="281">
        <f t="shared" si="3"/>
        <v>0</v>
      </c>
      <c r="N57" s="281">
        <f t="shared" si="3"/>
        <v>279</v>
      </c>
      <c r="O57" s="281">
        <f t="shared" si="3"/>
        <v>3863.6999999999994</v>
      </c>
      <c r="P57" s="284">
        <f>IF(Q57&lt;&gt;0,(O57-Q57)/Q57,IF(O57=0,0))</f>
        <v>-0.44017329314941467</v>
      </c>
      <c r="Q57" s="305">
        <f>SUM(Q35:Q56)</f>
        <v>6901.599999999999</v>
      </c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17"/>
      <c r="AD57" s="17"/>
      <c r="AE57" s="73"/>
      <c r="AF57" s="73"/>
    </row>
    <row r="58" spans="1:29" ht="14.25">
      <c r="A58" s="35" t="s">
        <v>64</v>
      </c>
      <c r="B58" s="36" t="s">
        <v>32</v>
      </c>
      <c r="C58" s="21"/>
      <c r="D58" s="98"/>
      <c r="E58" s="92"/>
      <c r="H58" s="100"/>
      <c r="N58" s="215"/>
      <c r="AC58" s="73"/>
    </row>
    <row r="59" spans="1:16" ht="14.25">
      <c r="A59" s="35" t="s">
        <v>65</v>
      </c>
      <c r="B59" s="36"/>
      <c r="C59" s="21"/>
      <c r="D59" s="98"/>
      <c r="H59" s="100"/>
      <c r="N59" s="215"/>
      <c r="P59" s="73"/>
    </row>
    <row r="60" spans="1:16" ht="17.25" customHeight="1">
      <c r="A60" s="163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235"/>
      <c r="O60" s="197"/>
      <c r="P60" s="155"/>
    </row>
    <row r="61" spans="1:32" ht="12.75">
      <c r="A61"/>
      <c r="B61"/>
      <c r="C61"/>
      <c r="D61"/>
      <c r="E61"/>
      <c r="F61"/>
      <c r="G61"/>
      <c r="H61"/>
      <c r="I61" s="105"/>
      <c r="J61" s="46"/>
      <c r="K61" s="46"/>
      <c r="L61" s="46"/>
      <c r="M61" s="46"/>
      <c r="N61" s="230"/>
      <c r="P61" s="155"/>
      <c r="AE61" s="409" t="s">
        <v>14</v>
      </c>
      <c r="AF61" s="409"/>
    </row>
    <row r="62" spans="1:32" ht="12.75" customHeight="1">
      <c r="A62"/>
      <c r="B62"/>
      <c r="C62"/>
      <c r="D62"/>
      <c r="E62"/>
      <c r="F62"/>
      <c r="G62"/>
      <c r="H62"/>
      <c r="I62" s="105"/>
      <c r="J62" s="46"/>
      <c r="K62" s="46"/>
      <c r="L62" s="46"/>
      <c r="M62" s="46"/>
      <c r="P62" s="155"/>
      <c r="AD62" s="125" t="s">
        <v>67</v>
      </c>
      <c r="AE62" s="37" t="s">
        <v>85</v>
      </c>
      <c r="AF62" s="37" t="s">
        <v>98</v>
      </c>
    </row>
    <row r="63" spans="1:32" ht="12.75" customHeight="1">
      <c r="A63"/>
      <c r="B63"/>
      <c r="C63"/>
      <c r="D63"/>
      <c r="E63"/>
      <c r="F63"/>
      <c r="G63"/>
      <c r="H63"/>
      <c r="I63" s="105"/>
      <c r="J63" s="46"/>
      <c r="K63" s="46"/>
      <c r="L63" s="46"/>
      <c r="M63" s="46"/>
      <c r="P63" s="155"/>
      <c r="AD63" s="17" t="s">
        <v>46</v>
      </c>
      <c r="AE63" s="17">
        <v>2536.5</v>
      </c>
      <c r="AF63" s="17">
        <v>5809.4</v>
      </c>
    </row>
    <row r="64" spans="1:32" ht="12.75" customHeight="1">
      <c r="A64"/>
      <c r="B64"/>
      <c r="C64"/>
      <c r="D64"/>
      <c r="E64"/>
      <c r="F64"/>
      <c r="G64"/>
      <c r="H64"/>
      <c r="I64" s="105"/>
      <c r="J64" s="46"/>
      <c r="K64" s="46"/>
      <c r="L64" s="46"/>
      <c r="M64" s="46"/>
      <c r="P64" s="155"/>
      <c r="AD64" s="17" t="s">
        <v>51</v>
      </c>
      <c r="AE64" s="17">
        <v>7317.4</v>
      </c>
      <c r="AF64" s="17">
        <v>6310</v>
      </c>
    </row>
    <row r="65" spans="1:32" ht="12.75" customHeight="1">
      <c r="A65"/>
      <c r="B65"/>
      <c r="C65"/>
      <c r="D65"/>
      <c r="E65"/>
      <c r="F65"/>
      <c r="G65"/>
      <c r="H65"/>
      <c r="I65" s="105"/>
      <c r="J65" s="46"/>
      <c r="K65" s="46"/>
      <c r="L65" s="46"/>
      <c r="M65" s="46"/>
      <c r="P65" s="155"/>
      <c r="AD65" s="17" t="s">
        <v>47</v>
      </c>
      <c r="AE65" s="17">
        <v>8547.5</v>
      </c>
      <c r="AF65" s="17">
        <v>6328.44</v>
      </c>
    </row>
    <row r="66" spans="1:32" ht="15" customHeight="1">
      <c r="A66"/>
      <c r="B66"/>
      <c r="C66"/>
      <c r="D66"/>
      <c r="E66"/>
      <c r="F66"/>
      <c r="G66"/>
      <c r="H66"/>
      <c r="I66" s="105"/>
      <c r="J66" s="46"/>
      <c r="K66" s="46"/>
      <c r="L66" s="157"/>
      <c r="M66" s="46"/>
      <c r="P66" s="155"/>
      <c r="AD66" s="17" t="s">
        <v>15</v>
      </c>
      <c r="AE66" s="17">
        <v>8412.9</v>
      </c>
      <c r="AF66" s="17">
        <v>5933.1</v>
      </c>
    </row>
    <row r="67" spans="1:32" ht="12.75" customHeight="1">
      <c r="A67"/>
      <c r="B67"/>
      <c r="C67"/>
      <c r="D67"/>
      <c r="E67"/>
      <c r="F67"/>
      <c r="G67"/>
      <c r="H67"/>
      <c r="I67" s="105"/>
      <c r="P67" s="155"/>
      <c r="AD67" s="17" t="s">
        <v>16</v>
      </c>
      <c r="AE67" s="17">
        <v>8077.3</v>
      </c>
      <c r="AF67" s="17">
        <v>5663.43</v>
      </c>
    </row>
    <row r="68" spans="1:32" ht="12.75" customHeight="1">
      <c r="A68"/>
      <c r="B68"/>
      <c r="C68"/>
      <c r="D68"/>
      <c r="E68"/>
      <c r="F68"/>
      <c r="G68"/>
      <c r="H68"/>
      <c r="I68" s="105"/>
      <c r="M68" s="46"/>
      <c r="P68" s="155"/>
      <c r="AD68" s="17" t="s">
        <v>17</v>
      </c>
      <c r="AE68" s="17">
        <v>7878.3</v>
      </c>
      <c r="AF68" s="17">
        <v>5292.93</v>
      </c>
    </row>
    <row r="69" spans="1:32" ht="12.75" customHeight="1">
      <c r="A69"/>
      <c r="B69"/>
      <c r="C69"/>
      <c r="D69"/>
      <c r="E69"/>
      <c r="F69"/>
      <c r="G69"/>
      <c r="H69"/>
      <c r="I69" s="105"/>
      <c r="M69" s="46"/>
      <c r="N69" s="174" t="str">
        <f>colza!M70</f>
        <v>stocks récolte 10</v>
      </c>
      <c r="P69" s="155"/>
      <c r="AD69" s="17" t="s">
        <v>18</v>
      </c>
      <c r="AE69" s="17">
        <v>7590.2</v>
      </c>
      <c r="AF69" s="17">
        <v>4836.13</v>
      </c>
    </row>
    <row r="70" spans="1:32" ht="12.75" customHeight="1">
      <c r="A70"/>
      <c r="B70"/>
      <c r="C70"/>
      <c r="D70"/>
      <c r="E70"/>
      <c r="F70"/>
      <c r="G70"/>
      <c r="H70"/>
      <c r="I70" s="105"/>
      <c r="M70" s="46"/>
      <c r="N70" s="248" t="str">
        <f>colza!M71</f>
        <v>stocks récolte 11</v>
      </c>
      <c r="P70" s="155"/>
      <c r="AD70" s="17" t="s">
        <v>19</v>
      </c>
      <c r="AE70" s="17">
        <v>7324</v>
      </c>
      <c r="AF70" s="17">
        <v>4291.64</v>
      </c>
    </row>
    <row r="71" spans="1:32" ht="12.75" customHeight="1">
      <c r="A71"/>
      <c r="B71"/>
      <c r="C71"/>
      <c r="D71"/>
      <c r="E71"/>
      <c r="F71"/>
      <c r="G71"/>
      <c r="H71"/>
      <c r="I71" s="105"/>
      <c r="M71" s="46"/>
      <c r="N71" s="236"/>
      <c r="O71" s="174"/>
      <c r="P71" s="72"/>
      <c r="AD71" s="17" t="s">
        <v>20</v>
      </c>
      <c r="AE71" s="17">
        <v>6901.6</v>
      </c>
      <c r="AF71" s="17">
        <v>3863.7</v>
      </c>
    </row>
    <row r="72" spans="1:32" ht="12.75" customHeight="1">
      <c r="A72"/>
      <c r="B72"/>
      <c r="C72"/>
      <c r="D72"/>
      <c r="E72"/>
      <c r="F72"/>
      <c r="G72"/>
      <c r="H72"/>
      <c r="I72" s="105"/>
      <c r="M72" s="46"/>
      <c r="AD72" s="17" t="s">
        <v>48</v>
      </c>
      <c r="AE72" s="17">
        <v>6706</v>
      </c>
      <c r="AF72" s="17">
        <v>0</v>
      </c>
    </row>
    <row r="73" spans="1:32" ht="12.75" customHeight="1">
      <c r="A73"/>
      <c r="B73"/>
      <c r="C73"/>
      <c r="D73"/>
      <c r="E73"/>
      <c r="F73"/>
      <c r="G73"/>
      <c r="H73"/>
      <c r="I73" s="105"/>
      <c r="M73" s="35" t="s">
        <v>30</v>
      </c>
      <c r="AD73" s="17" t="s">
        <v>21</v>
      </c>
      <c r="AE73" s="17">
        <v>6382.7</v>
      </c>
      <c r="AF73" s="17">
        <v>0</v>
      </c>
    </row>
    <row r="74" spans="1:32" ht="12.75" customHeight="1">
      <c r="A74"/>
      <c r="B74"/>
      <c r="C74"/>
      <c r="D74"/>
      <c r="E74"/>
      <c r="F74"/>
      <c r="G74"/>
      <c r="H74"/>
      <c r="I74" s="105"/>
      <c r="J74" s="46"/>
      <c r="K74" s="46"/>
      <c r="L74" s="46"/>
      <c r="M74" s="46"/>
      <c r="O74" s="165"/>
      <c r="P74" s="64"/>
      <c r="Q74" s="139"/>
      <c r="AD74" s="17" t="s">
        <v>49</v>
      </c>
      <c r="AE74" s="17">
        <v>4537.5</v>
      </c>
      <c r="AF74" s="17">
        <v>0</v>
      </c>
    </row>
    <row r="75" spans="1:17" ht="12.75">
      <c r="A75"/>
      <c r="B75"/>
      <c r="C75"/>
      <c r="D75"/>
      <c r="E75"/>
      <c r="F75"/>
      <c r="G75"/>
      <c r="H75"/>
      <c r="I75"/>
      <c r="J75" s="104"/>
      <c r="K75" s="104"/>
      <c r="L75" s="104"/>
      <c r="M75" s="104"/>
      <c r="N75" s="237"/>
      <c r="O75" s="198"/>
      <c r="P75" s="104"/>
      <c r="Q75" s="306"/>
    </row>
    <row r="76" spans="1:17" ht="12.75" customHeight="1">
      <c r="A76"/>
      <c r="B76"/>
      <c r="C76"/>
      <c r="D76"/>
      <c r="E76"/>
      <c r="F76"/>
      <c r="G76"/>
      <c r="H76"/>
      <c r="I76"/>
      <c r="J76" s="104"/>
      <c r="K76" s="104"/>
      <c r="L76" s="104"/>
      <c r="M76" s="104"/>
      <c r="N76" s="237"/>
      <c r="O76" s="198"/>
      <c r="P76" s="104"/>
      <c r="Q76" s="306"/>
    </row>
    <row r="77" spans="14:16" ht="14.25">
      <c r="N77" s="353">
        <f ca="1">NOW()</f>
        <v>41022.63480810185</v>
      </c>
      <c r="O77" s="353"/>
      <c r="P77" s="353"/>
    </row>
  </sheetData>
  <mergeCells count="4">
    <mergeCell ref="A1:O1"/>
    <mergeCell ref="A2:O2"/>
    <mergeCell ref="A4:O4"/>
    <mergeCell ref="N77:P7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2011-08-31T09:49:53Z</cp:lastPrinted>
  <dcterms:created xsi:type="dcterms:W3CDTF">2008-07-21T15:07:06Z</dcterms:created>
  <dcterms:modified xsi:type="dcterms:W3CDTF">2012-04-23T13:14:24Z</dcterms:modified>
  <cp:category/>
  <cp:version/>
  <cp:contentType/>
  <cp:contentStatus/>
</cp:coreProperties>
</file>