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0yZ7u4DXITPE5BF/H38LVNWCt2AFWbgqtyI0VEsBTxFlxmCVa7FAiulfW02pvEg3aW6pFamSx0xbrknQ+cUuXA==" workbookSaltValue="S2R7qMpS/v8WZY0wfcrDkw==" workbookSpinCount="100000" lockStructure="1"/>
  <bookViews>
    <workbookView xWindow="0" yWindow="0" windowWidth="25200" windowHeight="12270"/>
  </bookViews>
  <sheets>
    <sheet name="Simulation CP" sheetId="1" r:id="rId1"/>
    <sheet name="Feuil2" sheetId="2" state="hidden" r:id="rId2"/>
  </sheets>
  <definedNames>
    <definedName name="liste">Feuil2!$A$1:$A$2</definedName>
  </definedNames>
  <calcPr calcId="152511"/>
</workbook>
</file>

<file path=xl/calcChain.xml><?xml version="1.0" encoding="utf-8"?>
<calcChain xmlns="http://schemas.openxmlformats.org/spreadsheetml/2006/main">
  <c r="G27" i="1" l="1"/>
  <c r="G32" i="1"/>
  <c r="G21" i="1"/>
  <c r="G20" i="1"/>
  <c r="E11" i="1"/>
  <c r="F11" i="1"/>
  <c r="G33" i="1" l="1"/>
  <c r="G22" i="1"/>
  <c r="G11" i="1"/>
  <c r="H11" i="1" s="1"/>
  <c r="D42" i="1" l="1"/>
</calcChain>
</file>

<file path=xl/sharedStrings.xml><?xml version="1.0" encoding="utf-8"?>
<sst xmlns="http://schemas.openxmlformats.org/spreadsheetml/2006/main" count="39" uniqueCount="29">
  <si>
    <t>Intensité environnementale du projet</t>
  </si>
  <si>
    <t>Intensité environnementale pour obtenir 12pts</t>
  </si>
  <si>
    <t>Note environnementale ( /12pts)</t>
  </si>
  <si>
    <t>Note environnementale retenue</t>
  </si>
  <si>
    <t>3pts</t>
  </si>
  <si>
    <t>Matériel à impact économique spécifique pour la filière</t>
  </si>
  <si>
    <t>2pts</t>
  </si>
  <si>
    <t>Traitement de moûts MC/MCR</t>
  </si>
  <si>
    <t>Investissements materiel favorisant le développement commercial</t>
  </si>
  <si>
    <t>1pts</t>
  </si>
  <si>
    <t>Alternative à MC/MCR ou sucrage sec</t>
  </si>
  <si>
    <t>8pts</t>
  </si>
  <si>
    <t>Oui ou Non</t>
  </si>
  <si>
    <t>Points disponibles</t>
  </si>
  <si>
    <t>Points accordés</t>
  </si>
  <si>
    <t>oui</t>
  </si>
  <si>
    <t>Critère</t>
  </si>
  <si>
    <t>Simulation de la note liée aux critères de priorité</t>
  </si>
  <si>
    <t>Montant global du projet présenté</t>
  </si>
  <si>
    <t>sous-total</t>
  </si>
  <si>
    <t>non</t>
  </si>
  <si>
    <t>Montant des dépenses environnementales  (avant plafond)</t>
  </si>
  <si>
    <t>Les critères liés à la nature des investissements</t>
  </si>
  <si>
    <t>Les critères liés à la situation du demandeur</t>
  </si>
  <si>
    <t>Nouvel Installé
(exploitant individuel ou coopérative)</t>
  </si>
  <si>
    <t>Projet collectif de restructuration, création d'une union
ou sortie de village</t>
  </si>
  <si>
    <t>Le critère lié aux investissements environnementaux</t>
  </si>
  <si>
    <t>Note finale présentée (/20pts)</t>
  </si>
  <si>
    <t>À cocher uniquement dans le cas d’un projet exclusivement consacré à un investissement offrant une alternative à l’enrichissement par MC/MCR ou par sucrage à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</si>
</sst>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1EE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8" xfId="0" applyBorder="1"/>
    <xf numFmtId="0" fontId="0" fillId="0" borderId="17" xfId="0" applyBorder="1"/>
    <xf numFmtId="0" fontId="0" fillId="0" borderId="5" xfId="0" applyBorder="1"/>
    <xf numFmtId="0" fontId="1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/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 applyProtection="1">
      <alignment horizontal="center" vertical="center"/>
      <protection locked="0"/>
    </xf>
    <xf numFmtId="164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BAB"/>
      <color rgb="FFEDFE16"/>
      <color rgb="FFF1EEAD"/>
      <color rgb="FF33CC33"/>
      <color rgb="FF5C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85725</xdr:rowOff>
    </xdr:from>
    <xdr:to>
      <xdr:col>2</xdr:col>
      <xdr:colOff>434567</xdr:colOff>
      <xdr:row>5</xdr:row>
      <xdr:rowOff>158750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1" y="285750"/>
          <a:ext cx="1291816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1047750</xdr:colOff>
      <xdr:row>33</xdr:row>
      <xdr:rowOff>57151</xdr:rowOff>
    </xdr:from>
    <xdr:to>
      <xdr:col>6</xdr:col>
      <xdr:colOff>180975</xdr:colOff>
      <xdr:row>36</xdr:row>
      <xdr:rowOff>19051</xdr:rowOff>
    </xdr:to>
    <xdr:sp macro="" textlink="">
      <xdr:nvSpPr>
        <xdr:cNvPr id="3" name="Rectangle avec flèche vers le haut 2"/>
        <xdr:cNvSpPr/>
      </xdr:nvSpPr>
      <xdr:spPr>
        <a:xfrm>
          <a:off x="4400550" y="9734551"/>
          <a:ext cx="4333875" cy="542925"/>
        </a:xfrm>
        <a:prstGeom prst="upArrowCallou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Cases à cocher en utilisant</a:t>
          </a:r>
          <a:r>
            <a:rPr lang="fr-FR" sz="1100" baseline="0">
              <a:solidFill>
                <a:sysClr val="windowText" lastClr="000000"/>
              </a:solidFill>
            </a:rPr>
            <a:t> le menu déroulant  </a:t>
          </a:r>
          <a:r>
            <a:rPr lang="fr-FR" sz="1100">
              <a:solidFill>
                <a:sysClr val="windowText" lastClr="000000"/>
              </a:solidFill>
            </a:rPr>
            <a:t>(oui/non)</a:t>
          </a:r>
        </a:p>
      </xdr:txBody>
    </xdr:sp>
    <xdr:clientData/>
  </xdr:twoCellAnchor>
  <xdr:twoCellAnchor>
    <xdr:from>
      <xdr:col>2</xdr:col>
      <xdr:colOff>781051</xdr:colOff>
      <xdr:row>10</xdr:row>
      <xdr:rowOff>466725</xdr:rowOff>
    </xdr:from>
    <xdr:to>
      <xdr:col>3</xdr:col>
      <xdr:colOff>847726</xdr:colOff>
      <xdr:row>14</xdr:row>
      <xdr:rowOff>28575</xdr:rowOff>
    </xdr:to>
    <xdr:sp macro="" textlink="">
      <xdr:nvSpPr>
        <xdr:cNvPr id="5" name="Rectangle avec flèche vers le haut 4"/>
        <xdr:cNvSpPr/>
      </xdr:nvSpPr>
      <xdr:spPr>
        <a:xfrm>
          <a:off x="2514601" y="2952750"/>
          <a:ext cx="1685925" cy="685800"/>
        </a:xfrm>
        <a:prstGeom prst="upArrowCallou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Cases à remplir</a:t>
          </a:r>
        </a:p>
      </xdr:txBody>
    </xdr:sp>
    <xdr:clientData/>
  </xdr:twoCellAnchor>
  <xdr:twoCellAnchor>
    <xdr:from>
      <xdr:col>3</xdr:col>
      <xdr:colOff>1133474</xdr:colOff>
      <xdr:row>22</xdr:row>
      <xdr:rowOff>76199</xdr:rowOff>
    </xdr:from>
    <xdr:to>
      <xdr:col>6</xdr:col>
      <xdr:colOff>228600</xdr:colOff>
      <xdr:row>23</xdr:row>
      <xdr:rowOff>257174</xdr:rowOff>
    </xdr:to>
    <xdr:sp macro="" textlink="">
      <xdr:nvSpPr>
        <xdr:cNvPr id="6" name="Rectangle avec flèche vers le haut 5"/>
        <xdr:cNvSpPr/>
      </xdr:nvSpPr>
      <xdr:spPr>
        <a:xfrm>
          <a:off x="4486274" y="6286499"/>
          <a:ext cx="4295776" cy="581025"/>
        </a:xfrm>
        <a:prstGeom prst="upArrowCallou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Cases à cocher en utilisant</a:t>
          </a:r>
          <a:r>
            <a:rPr lang="fr-FR" sz="1100" baseline="0">
              <a:solidFill>
                <a:sysClr val="windowText" lastClr="000000"/>
              </a:solidFill>
            </a:rPr>
            <a:t> le menu déroulant  </a:t>
          </a:r>
          <a:r>
            <a:rPr lang="fr-FR" sz="1100">
              <a:solidFill>
                <a:sysClr val="windowText" lastClr="000000"/>
              </a:solidFill>
            </a:rPr>
            <a:t>(oui/non)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22" workbookViewId="0">
      <selection activeCell="E32" sqref="E32"/>
    </sheetView>
  </sheetViews>
  <sheetFormatPr baseColWidth="10" defaultRowHeight="15" x14ac:dyDescent="0.25"/>
  <cols>
    <col min="2" max="2" width="14.5703125" customWidth="1"/>
    <col min="3" max="3" width="24.28515625" customWidth="1"/>
    <col min="4" max="4" width="41.7109375" customWidth="1"/>
    <col min="5" max="5" width="21.42578125" customWidth="1"/>
    <col min="6" max="6" width="18.28515625" customWidth="1"/>
    <col min="7" max="7" width="17.5703125" customWidth="1"/>
    <col min="8" max="8" width="17.85546875" customWidth="1"/>
    <col min="9" max="9" width="2.85546875" customWidth="1"/>
  </cols>
  <sheetData>
    <row r="1" spans="2:14" ht="15.75" thickBot="1" x14ac:dyDescent="0.3"/>
    <row r="2" spans="2:14" x14ac:dyDescent="0.25">
      <c r="B2" s="71" t="s">
        <v>17</v>
      </c>
      <c r="C2" s="72"/>
      <c r="D2" s="72"/>
      <c r="E2" s="72"/>
      <c r="F2" s="72"/>
      <c r="G2" s="72"/>
      <c r="H2" s="72"/>
      <c r="I2" s="73"/>
    </row>
    <row r="3" spans="2:14" x14ac:dyDescent="0.25">
      <c r="B3" s="74"/>
      <c r="C3" s="75"/>
      <c r="D3" s="75"/>
      <c r="E3" s="75"/>
      <c r="F3" s="75"/>
      <c r="G3" s="75"/>
      <c r="H3" s="75"/>
      <c r="I3" s="76"/>
    </row>
    <row r="4" spans="2:14" x14ac:dyDescent="0.25">
      <c r="B4" s="74"/>
      <c r="C4" s="75"/>
      <c r="D4" s="75"/>
      <c r="E4" s="75"/>
      <c r="F4" s="75"/>
      <c r="G4" s="75"/>
      <c r="H4" s="75"/>
      <c r="I4" s="76"/>
    </row>
    <row r="5" spans="2:14" x14ac:dyDescent="0.25">
      <c r="B5" s="74"/>
      <c r="C5" s="75"/>
      <c r="D5" s="75"/>
      <c r="E5" s="75"/>
      <c r="F5" s="75"/>
      <c r="G5" s="75"/>
      <c r="H5" s="75"/>
      <c r="I5" s="76"/>
    </row>
    <row r="6" spans="2:14" ht="15.75" thickBot="1" x14ac:dyDescent="0.3">
      <c r="B6" s="77"/>
      <c r="C6" s="78"/>
      <c r="D6" s="78"/>
      <c r="E6" s="78"/>
      <c r="F6" s="78"/>
      <c r="G6" s="78"/>
      <c r="H6" s="78"/>
      <c r="I6" s="79"/>
    </row>
    <row r="7" spans="2:14" ht="4.5" customHeight="1" x14ac:dyDescent="0.25">
      <c r="B7" s="11"/>
      <c r="C7" s="12"/>
      <c r="D7" s="12"/>
      <c r="E7" s="12"/>
      <c r="F7" s="12"/>
      <c r="G7" s="12"/>
      <c r="H7" s="12"/>
      <c r="I7" s="13"/>
    </row>
    <row r="8" spans="2:14" ht="28.5" customHeight="1" x14ac:dyDescent="0.25">
      <c r="B8" s="57" t="s">
        <v>26</v>
      </c>
      <c r="C8" s="58"/>
      <c r="D8" s="58"/>
      <c r="E8" s="58"/>
      <c r="F8" s="58"/>
      <c r="G8" s="58"/>
      <c r="H8" s="58"/>
      <c r="I8" s="59"/>
    </row>
    <row r="9" spans="2:14" ht="18" customHeight="1" thickBot="1" x14ac:dyDescent="0.3">
      <c r="B9" s="15"/>
      <c r="C9" s="16"/>
      <c r="D9" s="16"/>
      <c r="E9" s="16"/>
      <c r="F9" s="16"/>
      <c r="G9" s="16"/>
      <c r="H9" s="16"/>
      <c r="I9" s="17"/>
    </row>
    <row r="10" spans="2:14" ht="53.25" customHeight="1" thickBot="1" x14ac:dyDescent="0.3">
      <c r="B10" s="14"/>
      <c r="C10" s="10" t="s">
        <v>18</v>
      </c>
      <c r="D10" s="41" t="s">
        <v>21</v>
      </c>
      <c r="E10" s="36" t="s">
        <v>0</v>
      </c>
      <c r="F10" s="4" t="s">
        <v>1</v>
      </c>
      <c r="G10" s="21" t="s">
        <v>2</v>
      </c>
      <c r="H10" s="24" t="s">
        <v>3</v>
      </c>
      <c r="I10" s="7"/>
      <c r="M10" s="1"/>
      <c r="N10" s="1"/>
    </row>
    <row r="11" spans="2:14" ht="43.5" customHeight="1" thickBot="1" x14ac:dyDescent="0.3">
      <c r="B11" s="8"/>
      <c r="C11" s="27">
        <v>0</v>
      </c>
      <c r="D11" s="28">
        <v>0</v>
      </c>
      <c r="E11" s="18" t="e">
        <f>D11/C11</f>
        <v>#DIV/0!</v>
      </c>
      <c r="F11" s="19">
        <f>IF(C11&lt;5000000,-0.00000004008*C11+0.4004,0.2)</f>
        <v>0.40039999999999998</v>
      </c>
      <c r="G11" s="25" t="e">
        <f>(12*E11/F11)</f>
        <v>#DIV/0!</v>
      </c>
      <c r="H11" s="26" t="e">
        <f>IF(G11&gt;12,12,G11)</f>
        <v>#DIV/0!</v>
      </c>
      <c r="I11" s="7"/>
    </row>
    <row r="12" spans="2:14" ht="15" customHeight="1" x14ac:dyDescent="0.25">
      <c r="B12" s="8"/>
      <c r="C12" s="5"/>
      <c r="D12" s="5"/>
      <c r="E12" s="5"/>
      <c r="F12" s="5"/>
      <c r="G12" s="5"/>
      <c r="H12" s="5"/>
      <c r="I12" s="7"/>
    </row>
    <row r="13" spans="2:14" x14ac:dyDescent="0.25">
      <c r="B13" s="8"/>
      <c r="C13" s="5"/>
      <c r="D13" s="5"/>
      <c r="E13" s="5"/>
      <c r="F13" s="5"/>
      <c r="G13" s="5"/>
      <c r="H13" s="5"/>
      <c r="I13" s="7"/>
    </row>
    <row r="14" spans="2:14" x14ac:dyDescent="0.25">
      <c r="B14" s="8"/>
      <c r="C14" s="5"/>
      <c r="D14" s="5"/>
      <c r="E14" s="5"/>
      <c r="F14" s="5"/>
      <c r="G14" s="5"/>
      <c r="H14" s="5"/>
      <c r="I14" s="7"/>
    </row>
    <row r="15" spans="2:14" ht="19.5" customHeight="1" thickBot="1" x14ac:dyDescent="0.3">
      <c r="B15" s="3"/>
      <c r="C15" s="9"/>
      <c r="D15" s="9"/>
      <c r="E15" s="9"/>
      <c r="F15" s="9"/>
      <c r="G15" s="9"/>
      <c r="H15" s="9"/>
      <c r="I15" s="2"/>
    </row>
    <row r="16" spans="2:14" x14ac:dyDescent="0.25">
      <c r="B16" s="8"/>
      <c r="C16" s="5"/>
      <c r="D16" s="5"/>
      <c r="E16" s="5"/>
      <c r="F16" s="5"/>
      <c r="G16" s="5"/>
      <c r="H16" s="5"/>
      <c r="I16" s="7"/>
    </row>
    <row r="17" spans="2:9" ht="18.75" x14ac:dyDescent="0.25">
      <c r="B17" s="57" t="s">
        <v>23</v>
      </c>
      <c r="C17" s="58"/>
      <c r="D17" s="58"/>
      <c r="E17" s="58"/>
      <c r="F17" s="58"/>
      <c r="G17" s="58"/>
      <c r="H17" s="58"/>
      <c r="I17" s="59"/>
    </row>
    <row r="18" spans="2:9" ht="18" customHeight="1" thickBot="1" x14ac:dyDescent="0.3">
      <c r="B18" s="8"/>
      <c r="C18" s="5"/>
      <c r="D18" s="5"/>
      <c r="E18" s="5"/>
      <c r="F18" s="6"/>
      <c r="G18" s="5"/>
      <c r="H18" s="5"/>
      <c r="I18" s="7"/>
    </row>
    <row r="19" spans="2:9" ht="25.5" customHeight="1" thickBot="1" x14ac:dyDescent="0.3">
      <c r="B19" s="8"/>
      <c r="C19" s="33"/>
      <c r="D19" s="37" t="s">
        <v>16</v>
      </c>
      <c r="E19" s="40" t="s">
        <v>12</v>
      </c>
      <c r="F19" s="39" t="s">
        <v>13</v>
      </c>
      <c r="G19" s="24" t="s">
        <v>14</v>
      </c>
      <c r="H19" s="5"/>
      <c r="I19" s="7"/>
    </row>
    <row r="20" spans="2:9" ht="30.75" thickBot="1" x14ac:dyDescent="0.3">
      <c r="B20" s="8"/>
      <c r="C20" s="33"/>
      <c r="D20" s="38" t="s">
        <v>24</v>
      </c>
      <c r="E20" s="29" t="s">
        <v>20</v>
      </c>
      <c r="F20" s="22" t="s">
        <v>4</v>
      </c>
      <c r="G20" s="31">
        <f>IF(E20="oui",3,0)</f>
        <v>0</v>
      </c>
      <c r="H20" s="5"/>
      <c r="I20" s="7"/>
    </row>
    <row r="21" spans="2:9" ht="45.75" thickBot="1" x14ac:dyDescent="0.3">
      <c r="B21" s="8"/>
      <c r="C21" s="33"/>
      <c r="D21" s="34" t="s">
        <v>25</v>
      </c>
      <c r="E21" s="29" t="s">
        <v>20</v>
      </c>
      <c r="F21" s="30" t="s">
        <v>9</v>
      </c>
      <c r="G21" s="32">
        <f>IF(E21="oui",1,0)</f>
        <v>0</v>
      </c>
      <c r="H21" s="5"/>
      <c r="I21" s="7"/>
    </row>
    <row r="22" spans="2:9" ht="31.5" customHeight="1" thickBot="1" x14ac:dyDescent="0.3">
      <c r="B22" s="8"/>
      <c r="C22" s="33"/>
      <c r="D22" s="42" t="s">
        <v>19</v>
      </c>
      <c r="E22" s="43"/>
      <c r="F22" s="44"/>
      <c r="G22" s="31">
        <f>G20+G21</f>
        <v>0</v>
      </c>
      <c r="H22" s="5"/>
      <c r="I22" s="7"/>
    </row>
    <row r="23" spans="2:9" ht="31.5" customHeight="1" x14ac:dyDescent="0.25">
      <c r="B23" s="8"/>
      <c r="C23" s="33"/>
      <c r="D23" s="33"/>
      <c r="E23" s="33"/>
      <c r="F23" s="33"/>
      <c r="G23" s="35"/>
      <c r="H23" s="5"/>
      <c r="I23" s="7"/>
    </row>
    <row r="24" spans="2:9" ht="31.5" customHeight="1" thickBot="1" x14ac:dyDescent="0.3">
      <c r="B24" s="54"/>
      <c r="C24" s="55"/>
      <c r="D24" s="55"/>
      <c r="E24" s="55"/>
      <c r="F24" s="55"/>
      <c r="G24" s="55"/>
      <c r="H24" s="55"/>
      <c r="I24" s="56"/>
    </row>
    <row r="25" spans="2:9" ht="47.25" customHeight="1" thickBot="1" x14ac:dyDescent="0.3">
      <c r="B25" s="57" t="s">
        <v>22</v>
      </c>
      <c r="C25" s="58"/>
      <c r="D25" s="58"/>
      <c r="E25" s="58"/>
      <c r="F25" s="58"/>
      <c r="G25" s="58"/>
      <c r="H25" s="58"/>
      <c r="I25" s="59"/>
    </row>
    <row r="26" spans="2:9" ht="19.5" customHeight="1" thickBot="1" x14ac:dyDescent="0.3">
      <c r="B26" s="8"/>
      <c r="C26" s="66" t="s">
        <v>16</v>
      </c>
      <c r="D26" s="67"/>
      <c r="E26" s="40" t="s">
        <v>12</v>
      </c>
      <c r="F26" s="39" t="s">
        <v>13</v>
      </c>
      <c r="G26" s="24" t="s">
        <v>14</v>
      </c>
      <c r="I26" s="7"/>
    </row>
    <row r="27" spans="2:9" ht="12" customHeight="1" x14ac:dyDescent="0.25">
      <c r="B27" s="8"/>
      <c r="C27" s="80" t="s">
        <v>5</v>
      </c>
      <c r="D27" s="85" t="s">
        <v>7</v>
      </c>
      <c r="E27" s="68" t="s">
        <v>20</v>
      </c>
      <c r="F27" s="60" t="s">
        <v>6</v>
      </c>
      <c r="G27" s="63">
        <f>IF(OR(E27="oui",E30="oui"),2,0)</f>
        <v>0</v>
      </c>
      <c r="H27" s="5"/>
      <c r="I27" s="7"/>
    </row>
    <row r="28" spans="2:9" ht="13.5" customHeight="1" x14ac:dyDescent="0.25">
      <c r="B28" s="8"/>
      <c r="C28" s="81"/>
      <c r="D28" s="86"/>
      <c r="E28" s="69"/>
      <c r="F28" s="61"/>
      <c r="G28" s="64"/>
      <c r="H28" s="5"/>
      <c r="I28" s="7"/>
    </row>
    <row r="29" spans="2:9" ht="13.5" customHeight="1" thickBot="1" x14ac:dyDescent="0.3">
      <c r="B29" s="8"/>
      <c r="C29" s="81"/>
      <c r="D29" s="84"/>
      <c r="E29" s="70"/>
      <c r="F29" s="61"/>
      <c r="G29" s="64"/>
      <c r="H29" s="5"/>
      <c r="I29" s="7"/>
    </row>
    <row r="30" spans="2:9" ht="19.5" customHeight="1" x14ac:dyDescent="0.25">
      <c r="B30" s="8"/>
      <c r="C30" s="81"/>
      <c r="D30" s="83" t="s">
        <v>8</v>
      </c>
      <c r="E30" s="69" t="s">
        <v>20</v>
      </c>
      <c r="F30" s="61"/>
      <c r="G30" s="64"/>
      <c r="H30" s="5"/>
      <c r="I30" s="7"/>
    </row>
    <row r="31" spans="2:9" ht="23.25" customHeight="1" thickBot="1" x14ac:dyDescent="0.3">
      <c r="B31" s="8"/>
      <c r="C31" s="82"/>
      <c r="D31" s="84"/>
      <c r="E31" s="70"/>
      <c r="F31" s="62"/>
      <c r="G31" s="65"/>
      <c r="H31" s="5"/>
      <c r="I31" s="7"/>
    </row>
    <row r="32" spans="2:9" ht="61.5" customHeight="1" thickBot="1" x14ac:dyDescent="0.3">
      <c r="B32" s="8"/>
      <c r="C32" s="20" t="s">
        <v>10</v>
      </c>
      <c r="D32" s="87" t="s">
        <v>28</v>
      </c>
      <c r="E32" s="29" t="s">
        <v>20</v>
      </c>
      <c r="F32" s="23" t="s">
        <v>11</v>
      </c>
      <c r="G32" s="31">
        <f>IF(E32="oui",8,0)</f>
        <v>0</v>
      </c>
      <c r="H32" s="5"/>
      <c r="I32" s="7"/>
    </row>
    <row r="33" spans="2:9" ht="25.5" customHeight="1" thickBot="1" x14ac:dyDescent="0.3">
      <c r="B33" s="8"/>
      <c r="C33" s="42" t="s">
        <v>19</v>
      </c>
      <c r="D33" s="43"/>
      <c r="E33" s="43"/>
      <c r="F33" s="44"/>
      <c r="G33" s="31">
        <f>IF(G32=8,8,SUM(G27,G30:G32))</f>
        <v>0</v>
      </c>
      <c r="H33" s="5"/>
      <c r="I33" s="7"/>
    </row>
    <row r="34" spans="2:9" ht="15.75" customHeight="1" x14ac:dyDescent="0.25">
      <c r="B34" s="8"/>
      <c r="C34" s="6"/>
      <c r="D34" s="6"/>
      <c r="E34" s="6"/>
      <c r="F34" s="6"/>
      <c r="G34" s="5"/>
      <c r="H34" s="5"/>
      <c r="I34" s="7"/>
    </row>
    <row r="35" spans="2:9" x14ac:dyDescent="0.25">
      <c r="B35" s="8"/>
      <c r="C35" s="6"/>
      <c r="D35" s="6"/>
      <c r="E35" s="6"/>
      <c r="F35" s="6"/>
      <c r="G35" s="5"/>
      <c r="H35" s="5"/>
      <c r="I35" s="7"/>
    </row>
    <row r="36" spans="2:9" x14ac:dyDescent="0.25">
      <c r="B36" s="8"/>
      <c r="C36" s="6"/>
      <c r="D36" s="6"/>
      <c r="E36" s="6"/>
      <c r="F36" s="6"/>
      <c r="G36" s="5"/>
      <c r="H36" s="5"/>
      <c r="I36" s="7"/>
    </row>
    <row r="37" spans="2:9" x14ac:dyDescent="0.25">
      <c r="B37" s="8"/>
      <c r="C37" s="5"/>
      <c r="D37" s="5"/>
      <c r="E37" s="5"/>
      <c r="F37" s="5"/>
      <c r="G37" s="5"/>
      <c r="H37" s="5"/>
      <c r="I37" s="7"/>
    </row>
    <row r="38" spans="2:9" ht="15.75" thickBot="1" x14ac:dyDescent="0.3">
      <c r="B38" s="3"/>
      <c r="C38" s="9"/>
      <c r="D38" s="9"/>
      <c r="E38" s="9"/>
      <c r="F38" s="9"/>
      <c r="G38" s="9"/>
      <c r="H38" s="9"/>
      <c r="I38" s="2"/>
    </row>
    <row r="39" spans="2:9" x14ac:dyDescent="0.25">
      <c r="B39" s="8"/>
      <c r="C39" s="5"/>
      <c r="D39" s="5"/>
      <c r="E39" s="5"/>
      <c r="F39" s="5"/>
      <c r="G39" s="5"/>
      <c r="H39" s="5"/>
      <c r="I39" s="7"/>
    </row>
    <row r="40" spans="2:9" ht="15" customHeight="1" thickBot="1" x14ac:dyDescent="0.3">
      <c r="B40" s="8"/>
      <c r="C40" s="5"/>
      <c r="D40" s="5"/>
      <c r="E40" s="5"/>
      <c r="F40" s="5"/>
      <c r="G40" s="5"/>
      <c r="H40" s="5"/>
      <c r="I40" s="7"/>
    </row>
    <row r="41" spans="2:9" ht="47.25" customHeight="1" thickBot="1" x14ac:dyDescent="0.3">
      <c r="B41" s="8"/>
      <c r="D41" s="51" t="s">
        <v>27</v>
      </c>
      <c r="E41" s="52"/>
      <c r="F41" s="53"/>
      <c r="G41" s="5"/>
      <c r="H41" s="5"/>
      <c r="I41" s="7"/>
    </row>
    <row r="42" spans="2:9" ht="22.5" customHeight="1" x14ac:dyDescent="0.25">
      <c r="B42" s="8"/>
      <c r="D42" s="45" t="e">
        <f>IF(E32="oui",8,IF(H11+G22+G33&gt;20,20,H11+G22+G33))</f>
        <v>#DIV/0!</v>
      </c>
      <c r="E42" s="46"/>
      <c r="F42" s="47"/>
      <c r="G42" s="5"/>
      <c r="H42" s="5"/>
      <c r="I42" s="7"/>
    </row>
    <row r="43" spans="2:9" ht="22.5" customHeight="1" thickBot="1" x14ac:dyDescent="0.3">
      <c r="B43" s="8"/>
      <c r="D43" s="48"/>
      <c r="E43" s="49"/>
      <c r="F43" s="50"/>
      <c r="G43" s="5"/>
      <c r="H43" s="5"/>
      <c r="I43" s="7"/>
    </row>
    <row r="44" spans="2:9" ht="15.75" customHeight="1" thickBot="1" x14ac:dyDescent="0.3">
      <c r="B44" s="3"/>
      <c r="C44" s="9"/>
      <c r="D44" s="9"/>
      <c r="E44" s="9"/>
      <c r="F44" s="9"/>
      <c r="G44" s="9"/>
      <c r="H44" s="9"/>
      <c r="I44" s="2"/>
    </row>
  </sheetData>
  <sheetProtection algorithmName="SHA-512" hashValue="Z70NES2LbMZEpg8ukoMkFC9XDcAJRgaUdgNCRF92+N5Y4dzpaK/mKdualnJnUrDqRR3w7U17FAnnbCBO4yitZw==" saltValue="BOlT0hMceFji6wzPBE1IlA==" spinCount="100000" sheet="1" objects="1" scenarios="1" selectLockedCells="1"/>
  <mergeCells count="17">
    <mergeCell ref="B2:I6"/>
    <mergeCell ref="C27:C31"/>
    <mergeCell ref="B8:I8"/>
    <mergeCell ref="B17:I17"/>
    <mergeCell ref="D30:D31"/>
    <mergeCell ref="E30:E31"/>
    <mergeCell ref="D27:D29"/>
    <mergeCell ref="C33:F33"/>
    <mergeCell ref="D42:F43"/>
    <mergeCell ref="D41:F41"/>
    <mergeCell ref="D22:F22"/>
    <mergeCell ref="B24:I24"/>
    <mergeCell ref="B25:I25"/>
    <mergeCell ref="F27:F31"/>
    <mergeCell ref="G27:G31"/>
    <mergeCell ref="C26:D26"/>
    <mergeCell ref="E27:E29"/>
  </mergeCells>
  <dataValidations count="1">
    <dataValidation type="list" allowBlank="1" showInputMessage="1" showErrorMessage="1" sqref="E27 E30 E20:E21 E32">
      <formula1>"oui,non"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15</v>
      </c>
    </row>
    <row r="2" spans="1:1" x14ac:dyDescent="0.25">
      <c r="A2" t="s">
        <v>20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Simulation CP</vt:lpstr>
      <vt:lpstr>Feuil2</vt:lpstr>
      <vt:lpstr>liste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2019-10-03T14:17:03Z</dcterms:modified>
</cp:coreProperties>
</file>